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56" windowHeight="12192" tabRatio="901" activeTab="0"/>
  </bookViews>
  <sheets>
    <sheet name="COMPONENTE JURIDICO" sheetId="1" r:id="rId1"/>
    <sheet name="COMPONENTE FINANCIERO" sheetId="2" r:id="rId2"/>
    <sheet name="EXPERIENCIA GENERAL" sheetId="3" r:id="rId3"/>
    <sheet name="EXPERIENCIA ESPECIFICA" sheetId="4" r:id="rId4"/>
    <sheet name="ESPECIFICACIONES TECNICAS" sheetId="5" r:id="rId5"/>
    <sheet name="OFERTA ECONOMICA" sheetId="6" r:id="rId6"/>
    <sheet name="ORDEN DE ELEGIBILIDAD" sheetId="7" r:id="rId7"/>
  </sheets>
  <externalReferences>
    <externalReference r:id="rId10"/>
  </externalReferences>
  <definedNames>
    <definedName name="_xlnm.Print_Area" localSheetId="1">'COMPONENTE FINANCIERO'!$B$1:$J$29</definedName>
    <definedName name="_xlnm.Print_Area" localSheetId="6">'ORDEN DE ELEGIBILIDAD'!$A$1:$J$20</definedName>
    <definedName name="_xlnm.Print_Titles" localSheetId="4">'ESPECIFICACIONES TECNICAS'!$1:$5</definedName>
  </definedNames>
  <calcPr fullCalcOnLoad="1"/>
</workbook>
</file>

<file path=xl/sharedStrings.xml><?xml version="1.0" encoding="utf-8"?>
<sst xmlns="http://schemas.openxmlformats.org/spreadsheetml/2006/main" count="356" uniqueCount="154">
  <si>
    <t xml:space="preserve">CUMPLE </t>
  </si>
  <si>
    <t>NO CUMPLE</t>
  </si>
  <si>
    <t>OBSERVACIONES</t>
  </si>
  <si>
    <t>X</t>
  </si>
  <si>
    <t>Miembro Comité Evaluador</t>
  </si>
  <si>
    <t>SI</t>
  </si>
  <si>
    <t>Componente técnico</t>
  </si>
  <si>
    <t>x</t>
  </si>
  <si>
    <t>NUMERAL</t>
  </si>
  <si>
    <t>CUMPLE</t>
  </si>
  <si>
    <t>NO</t>
  </si>
  <si>
    <t>Certificado Judicial</t>
  </si>
  <si>
    <t>Auto Certificado de no encontrarse inmerso en ninguna de las causales de inhabilidades e
incompatibilidades establecidas por la ley</t>
  </si>
  <si>
    <t>Fotocopia de la cedula</t>
  </si>
  <si>
    <t>N/A</t>
  </si>
  <si>
    <t>PROPONENTE</t>
  </si>
  <si>
    <t>HABILITADO</t>
  </si>
  <si>
    <t>Miembro comité evaluador</t>
  </si>
  <si>
    <t>Matricula mercantil</t>
  </si>
  <si>
    <t>NO HABILITADO</t>
  </si>
  <si>
    <t>INDICADORES FINANCIEROS</t>
  </si>
  <si>
    <t>AÑOS DE EXPERIENCIA GENERAL</t>
  </si>
  <si>
    <t>OBJETO SOCIAL</t>
  </si>
  <si>
    <t>EXPERIENCIA ESPECIFICA</t>
  </si>
  <si>
    <t>PRESUPUESTO OFICIAL</t>
  </si>
  <si>
    <t>Componente financiero</t>
  </si>
  <si>
    <t>6. JUSTIFICACIÓN DE LOS FACTORES DE SELECCIÓN QUE PERMITAN LA OFERTA MÁS FAVORABLE</t>
  </si>
  <si>
    <t>PUNTAJE TOTAL</t>
  </si>
  <si>
    <t>El comité evaluador manifiesta lo siguiente:</t>
  </si>
  <si>
    <t xml:space="preserve">NOTA 1: </t>
  </si>
  <si>
    <t>Cumple</t>
  </si>
  <si>
    <t>IVA 19%</t>
  </si>
  <si>
    <t>SERVICIOS DE ORIGEN NACIONAL</t>
  </si>
  <si>
    <t xml:space="preserve">0 PUNTOS </t>
  </si>
  <si>
    <t xml:space="preserve">Carta de Presentación de la Propuesta   </t>
  </si>
  <si>
    <t xml:space="preserve">Certificado de Existencia y Representación Legal y Facultades: </t>
  </si>
  <si>
    <t>Es persona jurídica</t>
  </si>
  <si>
    <t>Garantía de Seriedad del Ofrecimiento</t>
  </si>
  <si>
    <t>Certificación de aportes parafiscales y a la seguridad social integral</t>
  </si>
  <si>
    <t>Registro único de proponentes</t>
  </si>
  <si>
    <t>Certificado de Registro Medidas Correctivas</t>
  </si>
  <si>
    <t>Certificado de Antecedentes Disciplinarios Procuraduría General de la Nación</t>
  </si>
  <si>
    <t>Antecedentes Fiscales Contraloría General de la Republica</t>
  </si>
  <si>
    <t>Componente jurídico</t>
  </si>
  <si>
    <t>Identificación tributaria (RUT)</t>
  </si>
  <si>
    <t>Acreditación cuenta bancaria</t>
  </si>
  <si>
    <t>Propuesta económica o precio</t>
  </si>
  <si>
    <t>INDICADOR REGLAS DE PARTICIPACIÓN</t>
  </si>
  <si>
    <t>OBSERVACIÓN</t>
  </si>
  <si>
    <t>MARÍA ISABEL LÓPEZ MARTÍNEZ</t>
  </si>
  <si>
    <t>TABLA PARA VALIDACIÓN EXPERIENCIA GENERAL</t>
  </si>
  <si>
    <t xml:space="preserve">CERTIFICADO DE EXISTENCIA Y REPRESENTACIÓN LEGAL </t>
  </si>
  <si>
    <t>INFORME DEL EVALUADOR COMPONENTE TÉCNICO</t>
  </si>
  <si>
    <t>REQUISITO TÉCNICO (SEGÚN REGLAS DE PARTICIPACIÓN)</t>
  </si>
  <si>
    <t>6.2 APOYO A LA INDUSTRIA NACIONAL — Máximo 10 Puntos. 
Manifestación de Origen Nacional 10 puntos
Manifestación de Origen Extranjero 5 puntos
Si no hay Manifestación 0 puntos</t>
  </si>
  <si>
    <t>FACTOR ECONÓMICO</t>
  </si>
  <si>
    <t>ORDEN DE ELEGIBILIDAD</t>
  </si>
  <si>
    <t>6.1 FACTOR ECONÓMICO (90) PUNTOS
• A la oferta más económica 90 puntos 
• A la siguiente más económica 70 puntos
• A la siguiente más económica 50 puntos
• y así sucesivamente de 10 en 10</t>
  </si>
  <si>
    <t>ÍNDICE DE LIQUIDEZ
Mayor o igual a 1</t>
  </si>
  <si>
    <t>NIVEL DE ENDEUDAMIENTO 
Mayor o igual a 75%</t>
  </si>
  <si>
    <t>RAZÓN DE COBERTURA DE INTERESES 
Mayor o igual a 1</t>
  </si>
  <si>
    <t>RENTABILIDAD DEL PATRIMONIO 
Debe ser positiva</t>
  </si>
  <si>
    <t>RENTABILIDAD DEL ACTIVO
Debe ser positiva</t>
  </si>
  <si>
    <t>Tot act</t>
  </si>
  <si>
    <t>UO</t>
  </si>
  <si>
    <t>Gasto int</t>
  </si>
  <si>
    <t>Patrimonio</t>
  </si>
  <si>
    <t>Act Total</t>
  </si>
  <si>
    <t>resultado obtenido año 2020 =</t>
  </si>
  <si>
    <t>El proponente deberá cumplir con las siguientes especificaciones técnicas mínimas:</t>
  </si>
  <si>
    <t>COMPONENTE JURÍDICO
COMPRA DE MEDIDOR DE FLUJO CON SENSOR DE VELOCIDAD Y PROFUNDIDAD DE 20 PIES DE LARGO, PARA EL PROCESO DE CAPTACIÓN Y TRATAMIENTO DE EMPRESAS PÚBLICAS DE ARMENIA ESP.</t>
  </si>
  <si>
    <t>Sanambiente SAS</t>
  </si>
  <si>
    <t>Adjunta carta de presentación firmada por  NEISA CASTRO CARDONA
Folios 1 a 3</t>
  </si>
  <si>
    <t xml:space="preserve">COMPONENTE FINANCIERO
COMPRA DE MEDIDOR DE FLUJO CON SENSOR DE VELOCIDAD Y PROFUNDIDAD DE 20 PIES DE LARGO, PARA EL PROCESO DE CAPTACIÓN Y TRATAMIENTO DE EMPRESAS PÚBLICAS DE ARMENIA ESP.
</t>
  </si>
  <si>
    <t>Presenta Certificado de Existencia y Representación Legal 
Fecha de Expedición 22 de marzo 2022
Folio 4 a  17</t>
  </si>
  <si>
    <t>presenta póliza de cumplimiento expedida el 11 deabril de 2022
póliza 57105/0
por Berkley Colombia Seguros 
folio 18 a 54</t>
  </si>
  <si>
    <t>Presenta certificado de encontrarse al día con las obligaciones de aportes parafiscales y de seguridad social firmado por el revisor fiscal y anexa Certificado de Junta Central de Contadores . 
Folio 55 a74</t>
  </si>
  <si>
    <t>Presenta certificado judicial y se verifica en línea, no tiene asuntos pendientes con las autoridades judiciales. 
Folio 75 a 76</t>
  </si>
  <si>
    <t xml:space="preserve">Presenta registro medidas correctivas y se verifica en línea, no tiene medidas correctivas pendientes por cumplir . Folio 77 </t>
  </si>
  <si>
    <t>Presenta antecedentes disciplinarios y se verifican en línea, no registra sanciones ni inhabilidades vigentes. 
Folios 78a 79</t>
  </si>
  <si>
    <t>Presenta antecedentes fiscales del representante legal y de la persona jurídica y se verifican en línea, no se encuentra reportado como responsable fiscal  Folios 80a 81</t>
  </si>
  <si>
    <t>Autocertificado por representante legal de no encontrarse inmerso a ninguna de las causales de inhabilidad e incompatibilidad por la ley 
folio 82</t>
  </si>
  <si>
    <t>Presenta Cedula del representante
Folio 83</t>
  </si>
  <si>
    <t>folio 94 a 95</t>
  </si>
  <si>
    <t xml:space="preserve"> PRESENTA Rut con numero NIT 805000004-1
folio 84 A 90</t>
  </si>
  <si>
    <t>Certificado bancario Banco de Bogota  cuenta corriente  
folio 93</t>
  </si>
  <si>
    <t>Los proponentes deberán acreditar la siguiente experiencia específica: 
Esta experiencia deberá acreditarse mediante certificaciones y/o copia de contratos con su respectiva acta final donde se evidencie la: LA VENTA DE MEDIDOR DE FLUJO EN ENTIDADES PÚBLICAS Y/O DE DERECHO PRIVADO Y QUE SUMADAS SEAN IGUALES O SUPERIORES AL 100% DEL VALOR DEL PRESUPUESTO OFICIAL.
NOTA 1: Es de aclarar que, el proponente podrá presentar un (1) solo contrato o certificación, si con este da cumplimiento con los requisitos exigidos, en todo caso sin exceder un máximo de dos (2) certificaciones y/o contratos con la respectiva acta de liquidación y/o finales.</t>
  </si>
  <si>
    <t>•Caudalímetro portátil  (velocidad y profundidad) con cable de 20 pies</t>
  </si>
  <si>
    <t>• PROFUNDIDAD Superior al ± 2 % de la lectura o ± 0,504 pulgadas (0,015 m). Temperatura de estado estable y agua estancada estática.</t>
  </si>
  <si>
    <t>•Método: VELOCIDAD: Electromagnética; PROFUNDIDAD: Tipo de diafragma: presión absoluta con un único punto de calibración</t>
  </si>
  <si>
    <t>•Teclado alfanumérico o Pantalla táctil o tecnología superior</t>
  </si>
  <si>
    <t>•Sondas incluidas: Profundidad y velocidad</t>
  </si>
  <si>
    <t>•Rango de temperatura de operación: De –20 a 55 °C</t>
  </si>
  <si>
    <t>•Longitud de cable: 20 ft</t>
  </si>
  <si>
    <t>•Rango de medición: 0 - +20 ft/s</t>
  </si>
  <si>
    <t>•Exactitud: ± 2 % de la lectura ± 0,05 pies/s (± 0,015 m/s) a través del rango de 0 a 10 pies/s (de 0 a 3,04 ms/s); ± 4 % de la lectura de 10 a 16 pies/s (3,04 - 4,87 m/s)</t>
  </si>
  <si>
    <t>•Condiciones de almacenamiento: -20 °C - 60 °C</t>
  </si>
  <si>
    <t>ITEM</t>
  </si>
  <si>
    <t>DESCRIPCION</t>
  </si>
  <si>
    <t>UNIDAD</t>
  </si>
  <si>
    <t>CANTIDAD</t>
  </si>
  <si>
    <t>VALOR UNITARIO</t>
  </si>
  <si>
    <t>VALOR TOTAL</t>
  </si>
  <si>
    <t xml:space="preserve">UN </t>
  </si>
  <si>
    <r>
      <rPr>
        <b/>
        <sz val="12"/>
        <rFont val="Arial"/>
        <family val="2"/>
      </rPr>
      <t>BARRA DE VADEO</t>
    </r>
    <r>
      <rPr>
        <sz val="12"/>
        <rFont val="Arial"/>
        <family val="2"/>
      </rPr>
      <t>.</t>
    </r>
  </si>
  <si>
    <t>Costo Directo</t>
  </si>
  <si>
    <t>Costo total</t>
  </si>
  <si>
    <r>
      <rPr>
        <b/>
        <sz val="12"/>
        <rFont val="Arial"/>
        <family val="2"/>
      </rPr>
      <t xml:space="preserve">MEDIDOR DE FLUJO MARCA HACH CON 
SENSOR DE VELOCIDAD Y PROFUNDIDAD 
DE 20 PIES DE LARGO 
</t>
    </r>
    <r>
      <rPr>
        <sz val="12"/>
        <rFont val="Arial"/>
        <family val="2"/>
      </rPr>
      <t>Caudalímetro portátil  (velocidad y profundidad) con cable de 20 pies
*Condiciones de almacenamiento: -20 °C - 60 °C
*Exactitud: ± 2 % de la lectura ± 0,05 pies/s (± 0,015 m/s) a través del rango de 0 a 10 pies/s (de 0 a 3,04 ms/s); ± 4 % de la lectura de 10 a 16 pies/s (3,04 - 4,87 m/s)
PROFUNDIDAD Superior al ± 2 % de la lectura o ± 0,504 pulgadas (0,015 m). Temperatura de estado estable y agua estancada estática .
*Longitud de cable: 20 ft
* Método: VELOCIDAD: Electromagnética; PROFUNDIDAD: Tipo de diafragma: presión absoluta con un único punto de calibración
*Rango de medición: 0 - +20 ft/s
*Rango de temperatura de operación: De –20 a 55 °C
*Sondas incluidas: Profundidad y velocidad
* Teclado alfanumérico o Pantalla táctil o tecnología superior</t>
    </r>
  </si>
  <si>
    <t>COMPONENTE TÉCNICO EXPERIENCIA GENERAL
COMPRA DE MEDIDOR DE FLUJO CON SENSOR DE VELOCIDAD Y PROFUNDIDAD DE 20 PIES DE LARGO, PARA EL PROCESO DE CAPTACIÓN Y TRATAMIENTO DE EMPRESAS PÚBLICAS DE ARMENIA ESP.</t>
  </si>
  <si>
    <t>COMPONENTE TÉCNICO EXPERIENCIA ESPECIFICA
COMPRA DE MEDIDOR DE FLUJO CON SENSOR DE VELOCIDAD Y PROFUNDIDAD DE 20 PIES DE LARGO, PARA EL PROCESO DE CAPTACIÓN Y TRATAMIENTO DE EMPRESAS PÚBLICAS DE ARMENIA ESP.</t>
  </si>
  <si>
    <t>COMPRA DE MEDIDOR DE FLUJO CON SENSOR DE VELOCIDAD Y PROFUNDIDAD DE 20 PIES DE LARGO, PARA EL PROCESO DE CAPTACIÓN Y TRATAMIENTO DE EMPRESAS PÚBLICAS DE ARMENIA ESP.</t>
  </si>
  <si>
    <t xml:space="preserve">COMPONENTE TÉCNICO - FINANCIERO
COMPARATIVO OFERTA ECONÓMICA
COMPRA DE MEDIDOR DE FLUJO CON SENSOR DE VELOCIDAD Y PROFUNDIDAD DE 20 PIES DE LARGO, PARA EL PROCESO DE CAPTACIÓN Y TRATAMIENTO DE EMPRESAS PÚBLICAS DE ARMENIA ESP.
</t>
  </si>
  <si>
    <t>ORDEN DE ELEGIBILIDAD
COMPRA DE MEDIDOR DE FLUJO CON SENSOR DE VELOCIDAD Y PROFUNDIDAD DE 20 PIES DE LARGO, PARA EL PROCESO DE CAPTACIÓN Y TRATAMIENTO DE EMPRESAS PÚBLICAS DE ARMENIA ESP.</t>
  </si>
  <si>
    <t xml:space="preserve">SANAMBIENTE SAS </t>
  </si>
  <si>
    <t>Fecha de matricula: 09 de Febrero 1995
Fecha de Expedición 22 de marzo 2022</t>
  </si>
  <si>
    <t>26 años</t>
  </si>
  <si>
    <t>OBSERVACIONES: 
DEBE SUBSANAR  Y PRESENTAR CERTIFICADO DE RUP</t>
  </si>
  <si>
    <t>MARIA ISABEL LOPEZ MARTINEZ</t>
  </si>
  <si>
    <r>
      <t xml:space="preserve">5.1.4.1 EXPERIENCIA GENERAL:
</t>
    </r>
    <r>
      <rPr>
        <sz val="10"/>
        <color indexed="8"/>
        <rFont val="Century Gothic"/>
        <family val="2"/>
      </rPr>
      <t xml:space="preserve">Los proponentes deberán acreditar la siguiente experiencia:
Persona Natural:Nacional o extranjera, con domicilio en el país, propietaria de establecimiento de comercio, cuya actividad comprenda el servicio de venta de medidor de flujo con una existencia mayor a dos (02) años del establecimiento de comercio.  
Persona Jurídica, cuya actividad comprenda servicio de venta de medidor de flujo con una existencia mayor a dos (02) años de la persona jurídica
Consorcios o Uniones Temporales entre personas jurídicas y personas naturales: Para el caso de consorcios, o uniones temporales la experiencia general deberá ser acreditada en su totalidad por al menos uno de sus miembros, conforme con las exigencias hechas para personas naturales, o personas jurídicas antes expresadas, según corresponda. La experiencia general no podrá ser entonces sumada entre los miembros del consorcio, o unión temporal. </t>
    </r>
  </si>
  <si>
    <t xml:space="preserve">PAULO CESAR RODRIGUEZ OSPINA </t>
  </si>
  <si>
    <t xml:space="preserve">DANIELA ZAPATA PAREJA </t>
  </si>
  <si>
    <t>______________________________</t>
  </si>
  <si>
    <t>HACH</t>
  </si>
  <si>
    <t>Adjunta carta de presentación firmada por  KAREN MILDRED GIRALDO LÓPEZ
Folios 1 a 3</t>
  </si>
  <si>
    <t>Presenta Certificado de Existencia y Representación Legal 
Fecha de Expedición 04 de abril  2022
Folio 4 a  18</t>
  </si>
  <si>
    <t>presenta póliza de cumplimiento expedida el 12 deabril de 2022
póliza NB-100204271
por  Seguros Mundial 
folio 18 a 31</t>
  </si>
  <si>
    <t>Presenta certificado de encontrarse al día con las obligaciones de aportes parafiscales y de seguridad social firmado por el revisor fiscal 
Folio 32</t>
  </si>
  <si>
    <t>Presenta certificado expedido por Camara de Comercio expedida el 25 de enero del 2022
folio 33 a 60</t>
  </si>
  <si>
    <t>Presenta certificado judicial y se verifica en línea, no tiene asuntos pendientes con las autoridades judiciales. 
Folio 61</t>
  </si>
  <si>
    <t xml:space="preserve">Presenta registro medidas correctivas y se verifica en línea, no tiene medidas correctivas
folio 62
 </t>
  </si>
  <si>
    <t xml:space="preserve">Presenta registro medidas correctivas y se verifica en línea, no tiene medidas correctivas
folio 63
 </t>
  </si>
  <si>
    <t>Presenta registro medidas correctivas y se verifica en línea, no tiene medidas correctivas
folio 64 a 65</t>
  </si>
  <si>
    <t>Presenta registro medidas correctivas y se verifica en línea, no tiene medidas correctivas
folio 66</t>
  </si>
  <si>
    <t>Presenta Cedula del representante
Folio 67</t>
  </si>
  <si>
    <t xml:space="preserve"> PRESENTA Rut con numero NIT 860000100-9
folio 68 A 72</t>
  </si>
  <si>
    <t>Certificado bancario Bancolombia cuenta corriente  
folio 73</t>
  </si>
  <si>
    <t>folio 74</t>
  </si>
  <si>
    <t>indeterminado</t>
  </si>
  <si>
    <t>Fecha de matricula: 28 de marzo 1972
Fecha de Expedición 29 de marzo 2022</t>
  </si>
  <si>
    <t>50 años</t>
  </si>
  <si>
    <r>
      <t xml:space="preserve">El proponente presenta la siguiente experiencia especifica:
</t>
    </r>
    <r>
      <rPr>
        <b/>
        <sz val="12"/>
        <color indexed="8"/>
        <rFont val="Century Gothic"/>
        <family val="2"/>
      </rPr>
      <t>Entidad:</t>
    </r>
    <r>
      <rPr>
        <sz val="12"/>
        <color indexed="8"/>
        <rFont val="Century Gothic"/>
        <family val="2"/>
      </rPr>
      <t xml:space="preserve"> Escuela Colombiana de Ingeniería JULIO GARAVITO
</t>
    </r>
    <r>
      <rPr>
        <b/>
        <sz val="12"/>
        <color indexed="8"/>
        <rFont val="Century Gothic"/>
        <family val="2"/>
      </rPr>
      <t xml:space="preserve">Fecha de inicio: </t>
    </r>
    <r>
      <rPr>
        <sz val="12"/>
        <color indexed="8"/>
        <rFont val="Century Gothic"/>
        <family val="2"/>
      </rPr>
      <t xml:space="preserve">27 de julio 2017
Fecha de finalización: 28 de julio 2017
objeto: Suministro de reactivos y equipos para laboratorio de aguas residuales y potables.
Dos unidades de multiparametro HACH MODELO 850300 KIT con sondas robustas PHC10105, CDC40105 Y LDO10105
</t>
    </r>
    <r>
      <rPr>
        <b/>
        <sz val="12"/>
        <color indexed="8"/>
        <rFont val="Century Gothic"/>
        <family val="2"/>
      </rPr>
      <t>Valor:</t>
    </r>
    <r>
      <rPr>
        <sz val="12"/>
        <color indexed="8"/>
        <rFont val="Century Gothic"/>
        <family val="2"/>
      </rPr>
      <t xml:space="preserve"> $34,291,040
</t>
    </r>
    <r>
      <rPr>
        <b/>
        <sz val="12"/>
        <color indexed="8"/>
        <rFont val="Century Gothic"/>
        <family val="2"/>
      </rPr>
      <t>Entidad:</t>
    </r>
    <r>
      <rPr>
        <sz val="12"/>
        <color indexed="8"/>
        <rFont val="Century Gothic"/>
        <family val="2"/>
      </rPr>
      <t xml:space="preserve"> Empresa de Servicios Públicos y domiciliarios de Sesquilé
</t>
    </r>
    <r>
      <rPr>
        <b/>
        <sz val="12"/>
        <color indexed="8"/>
        <rFont val="Century Gothic"/>
        <family val="2"/>
      </rPr>
      <t>Fecha de inicio:</t>
    </r>
    <r>
      <rPr>
        <sz val="12"/>
        <color indexed="8"/>
        <rFont val="Century Gothic"/>
        <family val="2"/>
      </rPr>
      <t xml:space="preserve"> 04 de diciembre de 2019
</t>
    </r>
    <r>
      <rPr>
        <b/>
        <sz val="12"/>
        <color indexed="8"/>
        <rFont val="Century Gothic"/>
        <family val="2"/>
      </rPr>
      <t>Fecha de finalización:</t>
    </r>
    <r>
      <rPr>
        <sz val="12"/>
        <color indexed="8"/>
        <rFont val="Century Gothic"/>
        <family val="2"/>
      </rPr>
      <t xml:space="preserve"> 18 de diciembre de 2019
</t>
    </r>
    <r>
      <rPr>
        <b/>
        <sz val="12"/>
        <color indexed="8"/>
        <rFont val="Century Gothic"/>
        <family val="2"/>
      </rPr>
      <t>objeto:</t>
    </r>
    <r>
      <rPr>
        <sz val="12"/>
        <color indexed="8"/>
        <rFont val="Century Gothic"/>
        <family val="2"/>
      </rPr>
      <t xml:space="preserve"> compraventa de Equipos de Laboratorio para los sistemas de tratamiento de Agua Potable Santafereña y Boita de la Empresa de Servicios Públicos domiciliarios de Sesquilé Cundinamarca S.A E.S.P "ACCUASES S.A. E.S.P"
</t>
    </r>
    <r>
      <rPr>
        <b/>
        <sz val="12"/>
        <color indexed="8"/>
        <rFont val="Century Gothic"/>
        <family val="2"/>
      </rPr>
      <t>Valor:</t>
    </r>
    <r>
      <rPr>
        <sz val="12"/>
        <color indexed="8"/>
        <rFont val="Century Gothic"/>
        <family val="2"/>
      </rPr>
      <t xml:space="preserve"> $16,862,189
</t>
    </r>
    <r>
      <rPr>
        <b/>
        <sz val="12"/>
        <color indexed="8"/>
        <rFont val="Century Gothic"/>
        <family val="2"/>
      </rPr>
      <t xml:space="preserve">Entidad: </t>
    </r>
    <r>
      <rPr>
        <sz val="12"/>
        <color indexed="8"/>
        <rFont val="Century Gothic"/>
        <family val="2"/>
      </rPr>
      <t xml:space="preserve">PECOM ENERGIA DE COLOMBIA SAS
</t>
    </r>
    <r>
      <rPr>
        <b/>
        <sz val="12"/>
        <color indexed="8"/>
        <rFont val="Century Gothic"/>
        <family val="2"/>
      </rPr>
      <t xml:space="preserve">Fecha de inicio: </t>
    </r>
    <r>
      <rPr>
        <sz val="12"/>
        <color indexed="8"/>
        <rFont val="Century Gothic"/>
        <family val="2"/>
      </rPr>
      <t xml:space="preserve">NO INDICA
</t>
    </r>
    <r>
      <rPr>
        <b/>
        <sz val="12"/>
        <color indexed="8"/>
        <rFont val="Century Gothic"/>
        <family val="2"/>
      </rPr>
      <t>Fecha de finalización:</t>
    </r>
    <r>
      <rPr>
        <sz val="12"/>
        <color indexed="8"/>
        <rFont val="Century Gothic"/>
        <family val="2"/>
      </rPr>
      <t xml:space="preserve"> NO INDICA
</t>
    </r>
    <r>
      <rPr>
        <b/>
        <sz val="12"/>
        <color indexed="8"/>
        <rFont val="Century Gothic"/>
        <family val="2"/>
      </rPr>
      <t>objeto:</t>
    </r>
    <r>
      <rPr>
        <sz val="12"/>
        <color indexed="8"/>
        <rFont val="Century Gothic"/>
        <family val="2"/>
      </rPr>
      <t xml:space="preserve"> Suminstro de consumibles y Equipos de Laboratorio
</t>
    </r>
    <r>
      <rPr>
        <b/>
        <sz val="12"/>
        <color indexed="8"/>
        <rFont val="Century Gothic"/>
        <family val="2"/>
      </rPr>
      <t>Valor:</t>
    </r>
    <r>
      <rPr>
        <sz val="12"/>
        <color indexed="8"/>
        <rFont val="Century Gothic"/>
        <family val="2"/>
      </rPr>
      <t xml:space="preserve"> US 26,689
</t>
    </r>
    <r>
      <rPr>
        <b/>
        <sz val="12"/>
        <color indexed="8"/>
        <rFont val="Century Gothic"/>
        <family val="2"/>
      </rPr>
      <t>Entidad:</t>
    </r>
    <r>
      <rPr>
        <sz val="12"/>
        <color indexed="8"/>
        <rFont val="Century Gothic"/>
        <family val="2"/>
      </rPr>
      <t xml:space="preserve"> LIPESA COLOMBIA SAS
</t>
    </r>
    <r>
      <rPr>
        <b/>
        <sz val="12"/>
        <color indexed="8"/>
        <rFont val="Century Gothic"/>
        <family val="2"/>
      </rPr>
      <t xml:space="preserve">Fecha de inicio: </t>
    </r>
    <r>
      <rPr>
        <sz val="12"/>
        <color indexed="8"/>
        <rFont val="Century Gothic"/>
        <family val="2"/>
      </rPr>
      <t xml:space="preserve">NO INDICA
</t>
    </r>
    <r>
      <rPr>
        <b/>
        <sz val="12"/>
        <color indexed="8"/>
        <rFont val="Century Gothic"/>
        <family val="2"/>
      </rPr>
      <t>Fecha de finalización:</t>
    </r>
    <r>
      <rPr>
        <sz val="12"/>
        <color indexed="8"/>
        <rFont val="Century Gothic"/>
        <family val="2"/>
      </rPr>
      <t xml:space="preserve"> NO INDICA
</t>
    </r>
    <r>
      <rPr>
        <b/>
        <sz val="12"/>
        <color indexed="8"/>
        <rFont val="Century Gothic"/>
        <family val="2"/>
      </rPr>
      <t>objeto:</t>
    </r>
    <r>
      <rPr>
        <sz val="12"/>
        <color indexed="8"/>
        <rFont val="Century Gothic"/>
        <family val="2"/>
      </rPr>
      <t xml:space="preserve"> Realización de Servicios de mantenimientos preventivos y correctivos, calibraciones y verificaciones a Equipos de Laboratorio de Calidad
</t>
    </r>
    <r>
      <rPr>
        <b/>
        <sz val="12"/>
        <color indexed="8"/>
        <rFont val="Century Gothic"/>
        <family val="2"/>
      </rPr>
      <t>Valor</t>
    </r>
    <r>
      <rPr>
        <sz val="12"/>
        <color indexed="8"/>
        <rFont val="Century Gothic"/>
        <family val="2"/>
      </rPr>
      <t xml:space="preserve">: $46,413,588
</t>
    </r>
  </si>
  <si>
    <t xml:space="preserve">• Medidor de Flujo fh 950 con sensor de velocidad y profundidad de 20 pies de largo    </t>
  </si>
  <si>
    <r>
      <rPr>
        <b/>
        <sz val="12"/>
        <rFont val="Arial"/>
        <family val="2"/>
      </rPr>
      <t xml:space="preserve">MEDIDOR DE FLUJO MARCA HACH CON 
SENSOR DE VELOCIDAD Y PROFUNDIDAD 
DE 20 PIES DE LARGO 
</t>
    </r>
    <r>
      <rPr>
        <sz val="12"/>
        <rFont val="Arial"/>
        <family val="2"/>
      </rPr>
      <t>Caudalímetro portátil fh 950  (velocidad y profundidad) con cable de 20 pies
*Condiciones de almacenamiento: -20 °C - 60 °C
*Exactitud: ± 2 % de la lectura ± 0,05 pies/s (± 0,015 m/s) a través del rango de 0 a 10 pies/s (de 0 a 3,04 ms/s); ± 4 % de la lectura de 10 a 16 pies/s (3,04 - 4,87 m/s)
PROFUNDIDAD Superior al ± 2 % de la lectura o ± 0,504 pulgadas (0,015 m). Temperatura de estado estable y agua estancada estática .
*Longitud de cable: 20 ft
* Método: VELOCIDAD: Electromagnética; PROFUNDIDAD: Tipo de diafragma: presión absoluta con un único punto de calibración
*Rango de medición: 0 - +20 ft/s
*Rango de temperatura de operación: De –20 a 55 °C
*Sondas incluidas: Profundidad y velocidad
* Teclado alfanumérico o Pantalla táctil o tecnología superior</t>
    </r>
  </si>
  <si>
    <t>HACH COLOMBIA SAS</t>
  </si>
  <si>
    <t xml:space="preserve">Presenta certificado expedido por Camara de Comercio expedida el 7 de abril del 2022
</t>
  </si>
  <si>
    <r>
      <t xml:space="preserve">El proponente presenta la siguiente experiencia especifica:
</t>
    </r>
    <r>
      <rPr>
        <b/>
        <sz val="12"/>
        <color indexed="8"/>
        <rFont val="Century Gothic"/>
        <family val="2"/>
      </rPr>
      <t>Entidad:</t>
    </r>
    <r>
      <rPr>
        <sz val="12"/>
        <color indexed="8"/>
        <rFont val="Century Gothic"/>
        <family val="2"/>
      </rPr>
      <t xml:space="preserve"> Acueducto y Agua Alcantarillado de Bogota
</t>
    </r>
    <r>
      <rPr>
        <b/>
        <sz val="12"/>
        <color indexed="8"/>
        <rFont val="Century Gothic"/>
        <family val="2"/>
      </rPr>
      <t>Fecha de inicio:</t>
    </r>
    <r>
      <rPr>
        <sz val="12"/>
        <color indexed="8"/>
        <rFont val="Century Gothic"/>
        <family val="2"/>
      </rPr>
      <t xml:space="preserve"> 21 de septiembre de 2012
</t>
    </r>
    <r>
      <rPr>
        <b/>
        <sz val="12"/>
        <color indexed="8"/>
        <rFont val="Century Gothic"/>
        <family val="2"/>
      </rPr>
      <t xml:space="preserve">Fecha de finalización: </t>
    </r>
    <r>
      <rPr>
        <sz val="12"/>
        <color indexed="8"/>
        <rFont val="Century Gothic"/>
        <family val="2"/>
      </rPr>
      <t xml:space="preserve">15 de octubre del 2013
</t>
    </r>
    <r>
      <rPr>
        <b/>
        <sz val="12"/>
        <color indexed="8"/>
        <rFont val="Century Gothic"/>
        <family val="2"/>
      </rPr>
      <t>objeto:</t>
    </r>
    <r>
      <rPr>
        <sz val="12"/>
        <color indexed="8"/>
        <rFont val="Century Gothic"/>
        <family val="2"/>
      </rPr>
      <t xml:space="preserve"> Adquisisción de Sistema Dopler Acustico para medición de flujo, velocidad y profundidades
Valor: $223,999,900
</t>
    </r>
    <r>
      <rPr>
        <b/>
        <sz val="12"/>
        <color indexed="8"/>
        <rFont val="Century Gothic"/>
        <family val="2"/>
      </rPr>
      <t>Entidad:</t>
    </r>
    <r>
      <rPr>
        <sz val="12"/>
        <color indexed="8"/>
        <rFont val="Century Gothic"/>
        <family val="2"/>
      </rPr>
      <t xml:space="preserve"> Empresas Públicas de Medellin
</t>
    </r>
    <r>
      <rPr>
        <b/>
        <sz val="12"/>
        <color indexed="8"/>
        <rFont val="Century Gothic"/>
        <family val="2"/>
      </rPr>
      <t>Fecha de inicio:</t>
    </r>
    <r>
      <rPr>
        <sz val="12"/>
        <color indexed="8"/>
        <rFont val="Century Gothic"/>
        <family val="2"/>
      </rPr>
      <t xml:space="preserve"> 09 de agosto de  2019
</t>
    </r>
    <r>
      <rPr>
        <b/>
        <sz val="12"/>
        <color indexed="8"/>
        <rFont val="Century Gothic"/>
        <family val="2"/>
      </rPr>
      <t>Fecha de finalización:</t>
    </r>
    <r>
      <rPr>
        <sz val="12"/>
        <color indexed="8"/>
        <rFont val="Century Gothic"/>
        <family val="2"/>
      </rPr>
      <t xml:space="preserve"> 26 de septiembre
</t>
    </r>
    <r>
      <rPr>
        <b/>
        <sz val="12"/>
        <color indexed="8"/>
        <rFont val="Century Gothic"/>
        <family val="2"/>
      </rPr>
      <t>objeto:</t>
    </r>
    <r>
      <rPr>
        <sz val="12"/>
        <color indexed="8"/>
        <rFont val="Century Gothic"/>
        <family val="2"/>
      </rPr>
      <t xml:space="preserve"> medidor de caudal Equipo ADCP RIVERSURVEYOR PORTATIL M9 MARCA SONTEK CON TRIMARAN PCM DGPS CABLE DE PODER Y DESCARGA DE DATOS
</t>
    </r>
    <r>
      <rPr>
        <b/>
        <sz val="12"/>
        <color indexed="8"/>
        <rFont val="Century Gothic"/>
        <family val="2"/>
      </rPr>
      <t>Valor:</t>
    </r>
    <r>
      <rPr>
        <sz val="12"/>
        <color indexed="8"/>
        <rFont val="Century Gothic"/>
        <family val="2"/>
      </rPr>
      <t xml:space="preserve"> $159,352,565
</t>
    </r>
    <r>
      <rPr>
        <b/>
        <sz val="12"/>
        <color indexed="8"/>
        <rFont val="Century Gothic"/>
        <family val="2"/>
      </rPr>
      <t>Entidad:</t>
    </r>
    <r>
      <rPr>
        <sz val="12"/>
        <color indexed="8"/>
        <rFont val="Century Gothic"/>
        <family val="2"/>
      </rPr>
      <t xml:space="preserve"> Empresas Públicas de Medellin
</t>
    </r>
    <r>
      <rPr>
        <b/>
        <sz val="12"/>
        <color indexed="8"/>
        <rFont val="Century Gothic"/>
        <family val="2"/>
      </rPr>
      <t>Fecha de inicio:</t>
    </r>
    <r>
      <rPr>
        <sz val="12"/>
        <color indexed="8"/>
        <rFont val="Century Gothic"/>
        <family val="2"/>
      </rPr>
      <t xml:space="preserve"> 09 de agosto de  2019
</t>
    </r>
    <r>
      <rPr>
        <b/>
        <sz val="12"/>
        <color indexed="8"/>
        <rFont val="Century Gothic"/>
        <family val="2"/>
      </rPr>
      <t>Fecha de finalización:</t>
    </r>
    <r>
      <rPr>
        <sz val="12"/>
        <color indexed="8"/>
        <rFont val="Century Gothic"/>
        <family val="2"/>
      </rPr>
      <t xml:space="preserve"> 26 de septiembre
</t>
    </r>
    <r>
      <rPr>
        <b/>
        <sz val="12"/>
        <color indexed="8"/>
        <rFont val="Century Gothic"/>
        <family val="2"/>
      </rPr>
      <t>objeto</t>
    </r>
    <r>
      <rPr>
        <sz val="12"/>
        <color indexed="8"/>
        <rFont val="Century Gothic"/>
        <family val="2"/>
      </rPr>
      <t xml:space="preserve">: medidor de caudal velocimetro acustico doppler para medir caudal en canales abiertos. marca sontek ref sl30000-3g con cable de poder y comunicación
</t>
    </r>
    <r>
      <rPr>
        <b/>
        <sz val="12"/>
        <color indexed="8"/>
        <rFont val="Century Gothic"/>
        <family val="2"/>
      </rPr>
      <t>Valor:</t>
    </r>
    <r>
      <rPr>
        <sz val="12"/>
        <color indexed="8"/>
        <rFont val="Century Gothic"/>
        <family val="2"/>
      </rPr>
      <t xml:space="preserve"> $40,690,103</t>
    </r>
  </si>
  <si>
    <r>
      <t xml:space="preserve">3. Que el Comité Evaluador Financiero verificó lo relacionado con los requisitos financieros habilitantes señalados en las reglas de participación, encontrando a los proponentes </t>
    </r>
    <r>
      <rPr>
        <b/>
        <sz val="11"/>
        <color indexed="8"/>
        <rFont val="Century Gothic"/>
        <family val="2"/>
      </rPr>
      <t xml:space="preserve">SANAMBIENTE SAS y HACH COLOMBIA SAS  HABILITADOS. </t>
    </r>
  </si>
  <si>
    <t>debe Subsanar ya que los certificados presentados no cumplen con la experiencia especifica requeridas dentro de las reglas de participacion.</t>
  </si>
  <si>
    <t>• Caudalímetro portátil (velocidad y profundidad) con cable de 20 pies</t>
  </si>
  <si>
    <r>
      <t>1. Que el Comité Evaluador Jurídico verificó lo relacionado con los requisitos jurídicos habilitantes señalados en las reglas de participación, encontrando a los proponentes</t>
    </r>
    <r>
      <rPr>
        <sz val="11"/>
        <color indexed="8"/>
        <rFont val="Century Gothic"/>
        <family val="2"/>
      </rPr>
      <t xml:space="preserve"> </t>
    </r>
    <r>
      <rPr>
        <b/>
        <sz val="11"/>
        <color indexed="8"/>
        <rFont val="Century Gothic"/>
        <family val="2"/>
      </rPr>
      <t>SANAMBIENTE SAS  Y HACH COLOMBIA  HABILITADOS.</t>
    </r>
  </si>
  <si>
    <r>
      <t xml:space="preserve">2. Que el Comité Evaluador Técnico verificó lo relacionado con los requisitos técnicos habilitantes señalados en las reglas de participación,  encontrando al proponente </t>
    </r>
    <r>
      <rPr>
        <b/>
        <sz val="11"/>
        <color indexed="8"/>
        <rFont val="Century Gothic"/>
        <family val="2"/>
      </rPr>
      <t xml:space="preserve"> SANAMBIENTE SAS HABILITADO  Y  HACH COLOMBIA  NO HABILITADO. </t>
    </r>
  </si>
  <si>
    <r>
      <t>4. Que los Comités Evaluadores Técnico y Financiero verificaron la oferta económica de los proponentes</t>
    </r>
    <r>
      <rPr>
        <b/>
        <sz val="11"/>
        <color indexed="8"/>
        <rFont val="Century Gothic"/>
        <family val="2"/>
      </rPr>
      <t xml:space="preserve">  SANAMBIENTE SAS y HACH COLOMBIA SAS  HABILITADOS</t>
    </r>
  </si>
  <si>
    <t xml:space="preserve">5. Que por lo anterior los miembros del comité evaluador recomiendan realizar la subsanacion pertinente dentro del termino  por el oferente HACH COLOMBIA SAS dando las mismas grantias que se le an brindado a los demas oferentes </t>
  </si>
  <si>
    <t xml:space="preserve">ORIGINAL FIRMADO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</si>
</sst>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_-;\-* #,##0_-;_-* &quot;-&quot;??_-;_-@_-"/>
    <numFmt numFmtId="166" formatCode="_(&quot;$&quot;* #,##0_);_(&quot;$&quot;* \(#,##0\);_(&quot;$&quot;* &quot;-&quot;??_);_(@_)"/>
    <numFmt numFmtId="167" formatCode="_(&quot;$&quot;\ * #,##0_);_(&quot;$&quot;\ * \(#,##0\);_(&quot;$&quot;\ * &quot;-&quot;??_);_(@_)"/>
  </numFmts>
  <fonts count="79">
    <font>
      <sz val="11"/>
      <color theme="1"/>
      <name val="Calibri"/>
      <family val="2"/>
    </font>
    <font>
      <sz val="11"/>
      <color indexed="8"/>
      <name val="Calibri"/>
      <family val="2"/>
    </font>
    <font>
      <b/>
      <sz val="11"/>
      <color indexed="8"/>
      <name val="Calibri"/>
      <family val="2"/>
    </font>
    <font>
      <sz val="8"/>
      <color indexed="8"/>
      <name val="Century Gothic"/>
      <family val="2"/>
    </font>
    <font>
      <b/>
      <sz val="8"/>
      <color indexed="8"/>
      <name val="Century Gothic"/>
      <family val="2"/>
    </font>
    <font>
      <sz val="10"/>
      <name val="Arial"/>
      <family val="2"/>
    </font>
    <font>
      <sz val="11"/>
      <color indexed="8"/>
      <name val="Century Gothic"/>
      <family val="2"/>
    </font>
    <font>
      <sz val="12"/>
      <color indexed="8"/>
      <name val="Century Gothic"/>
      <family val="2"/>
    </font>
    <font>
      <b/>
      <sz val="10"/>
      <color indexed="8"/>
      <name val="Century Gothic"/>
      <family val="2"/>
    </font>
    <font>
      <b/>
      <sz val="11"/>
      <color indexed="8"/>
      <name val="Century Gothic"/>
      <family val="2"/>
    </font>
    <font>
      <b/>
      <sz val="12"/>
      <color indexed="8"/>
      <name val="Century Gothic"/>
      <family val="2"/>
    </font>
    <font>
      <sz val="12"/>
      <color indexed="8"/>
      <name val="Calibri"/>
      <family val="2"/>
    </font>
    <font>
      <b/>
      <sz val="10"/>
      <color indexed="8"/>
      <name val="Calibri"/>
      <family val="2"/>
    </font>
    <font>
      <b/>
      <sz val="11"/>
      <name val="Century Gothic"/>
      <family val="2"/>
    </font>
    <font>
      <b/>
      <sz val="12"/>
      <color indexed="8"/>
      <name val="Calibri"/>
      <family val="2"/>
    </font>
    <font>
      <b/>
      <sz val="12"/>
      <name val="Century Gothic"/>
      <family val="2"/>
    </font>
    <font>
      <sz val="10"/>
      <color indexed="8"/>
      <name val="Century Gothic"/>
      <family val="2"/>
    </font>
    <font>
      <sz val="12"/>
      <color indexed="8"/>
      <name val="Arial"/>
      <family val="2"/>
    </font>
    <font>
      <sz val="9"/>
      <color indexed="8"/>
      <name val="Century Gothic"/>
      <family val="2"/>
    </font>
    <font>
      <b/>
      <sz val="12"/>
      <color indexed="8"/>
      <name val="Arial"/>
      <family val="2"/>
    </font>
    <font>
      <b/>
      <sz val="10"/>
      <color indexed="8"/>
      <name val="Arial"/>
      <family val="2"/>
    </font>
    <font>
      <b/>
      <sz val="10"/>
      <name val="Arial"/>
      <family val="2"/>
    </font>
    <font>
      <sz val="12"/>
      <name val="Arial"/>
      <family val="2"/>
    </font>
    <font>
      <b/>
      <sz val="12"/>
      <name val="Arial"/>
      <family val="2"/>
    </font>
    <font>
      <sz val="11"/>
      <color indexed="8"/>
      <name val="Arial"/>
      <family val="2"/>
    </font>
    <font>
      <b/>
      <sz val="11"/>
      <name val="Arial"/>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rgb="FF000000"/>
      <name val="Century Gothic"/>
      <family val="2"/>
    </font>
    <font>
      <b/>
      <sz val="11"/>
      <color rgb="FF000000"/>
      <name val="Century Gothic"/>
      <family val="2"/>
    </font>
    <font>
      <sz val="12"/>
      <color theme="1"/>
      <name val="Calibri"/>
      <family val="2"/>
    </font>
    <font>
      <b/>
      <sz val="12"/>
      <color rgb="FF000000"/>
      <name val="Century Gothic"/>
      <family val="2"/>
    </font>
    <font>
      <sz val="12"/>
      <color rgb="FF000000"/>
      <name val="Century Gothic"/>
      <family val="2"/>
    </font>
    <font>
      <sz val="12"/>
      <color theme="1"/>
      <name val="Century Gothic"/>
      <family val="2"/>
    </font>
    <font>
      <b/>
      <sz val="12"/>
      <color theme="1"/>
      <name val="Century Gothic"/>
      <family val="2"/>
    </font>
    <font>
      <sz val="8"/>
      <color theme="1"/>
      <name val="Century Gothic"/>
      <family val="2"/>
    </font>
    <font>
      <sz val="11"/>
      <color theme="1"/>
      <name val="Century Gothic"/>
      <family val="2"/>
    </font>
    <font>
      <sz val="9"/>
      <color theme="1"/>
      <name val="Century Gothic"/>
      <family val="2"/>
    </font>
    <font>
      <sz val="10"/>
      <color rgb="FF000000"/>
      <name val="Century Gothic"/>
      <family val="2"/>
    </font>
    <font>
      <b/>
      <sz val="10"/>
      <color rgb="FF000000"/>
      <name val="Arial"/>
      <family val="2"/>
    </font>
    <font>
      <sz val="11"/>
      <color theme="1"/>
      <name val="Arial"/>
      <family val="2"/>
    </font>
    <font>
      <sz val="11"/>
      <color rgb="FF000000"/>
      <name val="Arial"/>
      <family val="2"/>
    </font>
    <font>
      <b/>
      <sz val="11"/>
      <color rgb="FF000000"/>
      <name val="Arial"/>
      <family val="2"/>
    </font>
    <font>
      <b/>
      <sz val="11"/>
      <color theme="1"/>
      <name val="Century Gothic"/>
      <family val="2"/>
    </font>
    <font>
      <b/>
      <sz val="12"/>
      <color theme="1"/>
      <name val="Calibri"/>
      <family val="2"/>
    </font>
    <font>
      <b/>
      <sz val="10"/>
      <color theme="1"/>
      <name val="Calibri"/>
      <family val="2"/>
    </font>
    <font>
      <b/>
      <sz val="12"/>
      <color rgb="FF000000"/>
      <name val="Arial"/>
      <family val="2"/>
    </font>
    <font>
      <sz val="11"/>
      <color rgb="FF000000"/>
      <name val="Century Gothic"/>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medium"/>
      <right style="medium"/>
      <top style="medium"/>
      <bottom style="medium"/>
    </border>
    <border>
      <left/>
      <right style="medium"/>
      <top style="medium"/>
      <bottom style="medium"/>
    </border>
    <border>
      <left/>
      <right/>
      <top style="medium"/>
      <bottom style="medium"/>
    </border>
    <border>
      <left style="thin"/>
      <right/>
      <top style="thin"/>
      <bottom style="thin"/>
    </border>
    <border>
      <left style="thin"/>
      <right/>
      <top/>
      <bottom style="thin"/>
    </border>
    <border>
      <left/>
      <right/>
      <top/>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bottom/>
    </border>
    <border>
      <left style="thin"/>
      <right/>
      <top/>
      <bottom/>
    </border>
    <border>
      <left style="medium"/>
      <right/>
      <top style="medium"/>
      <bottom style="medium"/>
    </border>
    <border>
      <left style="medium"/>
      <right/>
      <top style="thin"/>
      <bottom style="medium"/>
    </border>
    <border>
      <left/>
      <right/>
      <top style="thin"/>
      <bottom style="medium"/>
    </border>
    <border>
      <left/>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255">
    <xf numFmtId="0" fontId="0" fillId="0" borderId="0" xfId="0" applyFont="1" applyAlignment="1">
      <alignment/>
    </xf>
    <xf numFmtId="0" fontId="58"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0" fontId="58" fillId="0" borderId="0" xfId="0" applyFont="1" applyFill="1" applyBorder="1" applyAlignment="1">
      <alignment horizontal="justify"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58" fillId="0" borderId="10" xfId="0" applyFont="1" applyFill="1" applyBorder="1" applyAlignment="1">
      <alignment horizontal="center" vertical="center" wrapText="1"/>
    </xf>
    <xf numFmtId="0" fontId="0" fillId="0" borderId="0" xfId="0" applyAlignment="1">
      <alignment horizontal="center" vertical="center"/>
    </xf>
    <xf numFmtId="0" fontId="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60" fillId="0" borderId="0" xfId="0" applyFont="1" applyAlignment="1">
      <alignment horizontal="center" vertical="center"/>
    </xf>
    <xf numFmtId="0" fontId="10"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 fillId="0" borderId="0" xfId="0" applyFont="1" applyFill="1" applyBorder="1" applyAlignment="1">
      <alignment horizontal="center" vertical="center"/>
    </xf>
    <xf numFmtId="0" fontId="0" fillId="0" borderId="0" xfId="0" applyFont="1" applyBorder="1" applyAlignment="1">
      <alignment horizontal="center" vertical="center"/>
    </xf>
    <xf numFmtId="0" fontId="9" fillId="0" borderId="0" xfId="56" applyFont="1" applyFill="1" applyBorder="1" applyAlignment="1">
      <alignment horizontal="center" vertical="center"/>
      <protection/>
    </xf>
    <xf numFmtId="0" fontId="6" fillId="0" borderId="0" xfId="56" applyFont="1" applyFill="1" applyBorder="1" applyAlignment="1">
      <alignment horizontal="center" vertical="center"/>
      <protection/>
    </xf>
    <xf numFmtId="2" fontId="61" fillId="0" borderId="11" xfId="0" applyNumberFormat="1" applyFont="1" applyFill="1" applyBorder="1" applyAlignment="1">
      <alignment horizontal="center" vertical="center" wrapText="1"/>
    </xf>
    <xf numFmtId="0" fontId="6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5" fillId="0" borderId="0" xfId="56" applyFont="1" applyFill="1" applyBorder="1" applyAlignment="1">
      <alignment horizontal="center" vertical="center"/>
      <protection/>
    </xf>
    <xf numFmtId="0" fontId="10" fillId="0" borderId="10" xfId="56" applyFont="1" applyFill="1" applyBorder="1" applyAlignment="1">
      <alignment horizontal="center" vertical="center"/>
      <protection/>
    </xf>
    <xf numFmtId="0" fontId="10" fillId="0" borderId="0" xfId="0" applyFont="1" applyFill="1" applyBorder="1" applyAlignment="1">
      <alignment horizontal="center" vertical="center"/>
    </xf>
    <xf numFmtId="0" fontId="10" fillId="0" borderId="0" xfId="56" applyFont="1" applyFill="1" applyBorder="1" applyAlignment="1">
      <alignment horizontal="center" vertical="center"/>
      <protection/>
    </xf>
    <xf numFmtId="0" fontId="10" fillId="0" borderId="0" xfId="56" applyFont="1" applyFill="1" applyAlignment="1">
      <alignment horizontal="center" vertical="center"/>
      <protection/>
    </xf>
    <xf numFmtId="0" fontId="7" fillId="0" borderId="0" xfId="0" applyFont="1" applyFill="1" applyAlignment="1">
      <alignment horizontal="center" vertical="center"/>
    </xf>
    <xf numFmtId="0" fontId="7" fillId="0" borderId="0" xfId="56" applyFont="1" applyFill="1" applyBorder="1" applyAlignment="1">
      <alignment horizontal="center" vertical="center"/>
      <protection/>
    </xf>
    <xf numFmtId="0" fontId="0" fillId="0" borderId="0" xfId="0" applyFont="1" applyAlignment="1">
      <alignment/>
    </xf>
    <xf numFmtId="0" fontId="60" fillId="0" borderId="0" xfId="0" applyFont="1" applyAlignment="1">
      <alignment/>
    </xf>
    <xf numFmtId="0" fontId="61" fillId="0" borderId="11" xfId="0" applyFont="1" applyFill="1" applyBorder="1" applyAlignment="1">
      <alignment horizontal="justify" vertical="center" wrapText="1"/>
    </xf>
    <xf numFmtId="0" fontId="7" fillId="0" borderId="13" xfId="0" applyFont="1" applyFill="1" applyBorder="1" applyAlignment="1">
      <alignment horizontal="center" vertical="center" wrapText="1"/>
    </xf>
    <xf numFmtId="0" fontId="62" fillId="0" borderId="13" xfId="0" applyFont="1" applyFill="1" applyBorder="1" applyAlignment="1">
      <alignment horizontal="justify" vertical="center" wrapText="1"/>
    </xf>
    <xf numFmtId="0" fontId="7" fillId="0" borderId="13" xfId="0" applyFont="1" applyFill="1" applyBorder="1" applyAlignment="1">
      <alignment horizontal="center" vertical="center"/>
    </xf>
    <xf numFmtId="0" fontId="62" fillId="0" borderId="11" xfId="0" applyFont="1" applyFill="1" applyBorder="1" applyAlignment="1">
      <alignment horizontal="justify" vertical="center" wrapText="1"/>
    </xf>
    <xf numFmtId="0" fontId="63" fillId="0" borderId="0" xfId="0" applyFont="1" applyAlignment="1">
      <alignment/>
    </xf>
    <xf numFmtId="0" fontId="63" fillId="0" borderId="0" xfId="0" applyFont="1" applyAlignment="1">
      <alignment/>
    </xf>
    <xf numFmtId="0" fontId="64" fillId="0" borderId="11" xfId="0" applyFont="1" applyBorder="1" applyAlignment="1">
      <alignment horizontal="center" vertical="center" wrapText="1"/>
    </xf>
    <xf numFmtId="0" fontId="0" fillId="0" borderId="0" xfId="0" applyAlignment="1">
      <alignment vertical="center"/>
    </xf>
    <xf numFmtId="0" fontId="60" fillId="0" borderId="0" xfId="0" applyFont="1" applyAlignment="1">
      <alignment vertical="center"/>
    </xf>
    <xf numFmtId="0" fontId="64" fillId="0" borderId="11" xfId="0" applyFont="1" applyBorder="1" applyAlignment="1">
      <alignment vertical="center"/>
    </xf>
    <xf numFmtId="2" fontId="63" fillId="0" borderId="11" xfId="0" applyNumberFormat="1" applyFont="1" applyBorder="1" applyAlignment="1">
      <alignment vertical="center"/>
    </xf>
    <xf numFmtId="0" fontId="65" fillId="0" borderId="0" xfId="0" applyFont="1" applyAlignment="1">
      <alignment vertical="center"/>
    </xf>
    <xf numFmtId="0" fontId="64" fillId="0" borderId="11" xfId="0" applyFont="1" applyBorder="1" applyAlignment="1">
      <alignment horizontal="center" vertical="center"/>
    </xf>
    <xf numFmtId="0" fontId="63" fillId="0" borderId="0" xfId="0" applyFont="1" applyAlignment="1">
      <alignment vertical="center"/>
    </xf>
    <xf numFmtId="0" fontId="6" fillId="0" borderId="0" xfId="0" applyFont="1" applyFill="1" applyBorder="1" applyAlignment="1">
      <alignment vertical="center"/>
    </xf>
    <xf numFmtId="0" fontId="7" fillId="0" borderId="12" xfId="0" applyFont="1" applyFill="1" applyBorder="1" applyAlignment="1">
      <alignment horizontal="center" vertical="center"/>
    </xf>
    <xf numFmtId="0" fontId="7" fillId="0" borderId="0" xfId="0" applyFont="1" applyFill="1" applyBorder="1" applyAlignment="1">
      <alignment vertical="center"/>
    </xf>
    <xf numFmtId="0" fontId="59" fillId="0" borderId="0" xfId="0" applyFont="1" applyFill="1" applyBorder="1" applyAlignment="1">
      <alignment horizontal="justify" vertical="center" wrapText="1"/>
    </xf>
    <xf numFmtId="2" fontId="59" fillId="0" borderId="11" xfId="0" applyNumberFormat="1" applyFont="1" applyFill="1" applyBorder="1" applyAlignment="1">
      <alignment horizontal="justify" vertical="center" wrapText="1"/>
    </xf>
    <xf numFmtId="165" fontId="6" fillId="0" borderId="0" xfId="47" applyNumberFormat="1" applyFont="1" applyFill="1" applyBorder="1" applyAlignment="1">
      <alignment horizontal="center" vertical="center"/>
    </xf>
    <xf numFmtId="0" fontId="13" fillId="0" borderId="0" xfId="56" applyFont="1" applyFill="1" applyBorder="1" applyAlignment="1">
      <alignment vertical="center"/>
      <protection/>
    </xf>
    <xf numFmtId="165" fontId="6" fillId="0" borderId="0" xfId="47" applyNumberFormat="1" applyFont="1" applyFill="1" applyBorder="1" applyAlignment="1">
      <alignment vertical="center"/>
    </xf>
    <xf numFmtId="0" fontId="9" fillId="0" borderId="10" xfId="56" applyFont="1" applyFill="1" applyBorder="1" applyAlignment="1">
      <alignment vertical="center"/>
      <protection/>
    </xf>
    <xf numFmtId="0" fontId="9" fillId="0" borderId="0" xfId="0" applyFont="1" applyFill="1" applyBorder="1" applyAlignment="1">
      <alignment vertical="center"/>
    </xf>
    <xf numFmtId="0" fontId="9" fillId="0" borderId="0" xfId="56" applyFont="1" applyFill="1" applyAlignment="1">
      <alignment vertical="center"/>
      <protection/>
    </xf>
    <xf numFmtId="0" fontId="6" fillId="0" borderId="0" xfId="0" applyFont="1" applyFill="1" applyAlignment="1">
      <alignment vertical="center"/>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4" fillId="0" borderId="0" xfId="0" applyFont="1" applyAlignment="1">
      <alignment vertical="center"/>
    </xf>
    <xf numFmtId="2" fontId="63" fillId="0" borderId="11" xfId="0" applyNumberFormat="1" applyFont="1" applyFill="1" applyBorder="1" applyAlignment="1">
      <alignment horizontal="center" vertical="center"/>
    </xf>
    <xf numFmtId="0" fontId="63" fillId="0" borderId="11" xfId="0" applyFont="1" applyFill="1" applyBorder="1" applyAlignment="1">
      <alignment horizontal="center" vertical="center"/>
    </xf>
    <xf numFmtId="0" fontId="63" fillId="0" borderId="0" xfId="0" applyFont="1" applyFill="1" applyAlignment="1">
      <alignment vertical="center"/>
    </xf>
    <xf numFmtId="0" fontId="61" fillId="0" borderId="10" xfId="54" applyFont="1" applyFill="1" applyBorder="1" applyAlignment="1">
      <alignment horizontal="center" vertical="center" wrapText="1"/>
      <protection/>
    </xf>
    <xf numFmtId="0" fontId="63" fillId="0" borderId="0" xfId="0" applyFont="1" applyFill="1" applyAlignment="1">
      <alignment/>
    </xf>
    <xf numFmtId="0" fontId="63" fillId="0" borderId="11" xfId="54" applyFont="1" applyFill="1" applyBorder="1" applyAlignment="1">
      <alignment horizontal="center" vertical="center"/>
      <protection/>
    </xf>
    <xf numFmtId="0" fontId="63" fillId="0" borderId="14" xfId="54" applyFont="1" applyFill="1" applyBorder="1" applyAlignment="1">
      <alignment horizontal="center" vertical="center"/>
      <protection/>
    </xf>
    <xf numFmtId="0" fontId="64"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1" fillId="0" borderId="0" xfId="54" applyFont="1" applyFill="1" applyBorder="1" applyAlignment="1">
      <alignment vertical="center" wrapText="1"/>
      <protection/>
    </xf>
    <xf numFmtId="0" fontId="63" fillId="0" borderId="0" xfId="54" applyFont="1" applyFill="1" applyAlignment="1">
      <alignment horizontal="center" vertical="center"/>
      <protection/>
    </xf>
    <xf numFmtId="0" fontId="64" fillId="0" borderId="11" xfId="54" applyFont="1" applyFill="1" applyBorder="1" applyAlignment="1">
      <alignment horizontal="center" vertical="center"/>
      <protection/>
    </xf>
    <xf numFmtId="0" fontId="64" fillId="0" borderId="0" xfId="54" applyFont="1" applyFill="1" applyBorder="1" applyAlignment="1">
      <alignment horizontal="left" vertical="center"/>
      <protection/>
    </xf>
    <xf numFmtId="0" fontId="63" fillId="0" borderId="0" xfId="54" applyFont="1" applyFill="1" applyAlignment="1">
      <alignment horizontal="left" vertical="center"/>
      <protection/>
    </xf>
    <xf numFmtId="0" fontId="63" fillId="0" borderId="0" xfId="0" applyFont="1" applyAlignment="1">
      <alignment vertical="center" wrapText="1"/>
    </xf>
    <xf numFmtId="0" fontId="0" fillId="0" borderId="0" xfId="0" applyFont="1" applyAlignment="1">
      <alignment horizontal="center" vertical="center" wrapText="1"/>
    </xf>
    <xf numFmtId="0" fontId="66" fillId="0" borderId="0" xfId="0" applyFont="1" applyAlignment="1">
      <alignment horizontal="center" vertical="center" wrapText="1"/>
    </xf>
    <xf numFmtId="165" fontId="0" fillId="0" borderId="0" xfId="47" applyNumberFormat="1" applyFont="1" applyAlignment="1">
      <alignment horizontal="center" vertical="center" wrapText="1"/>
    </xf>
    <xf numFmtId="0" fontId="67" fillId="0" borderId="0" xfId="0" applyFont="1" applyAlignment="1">
      <alignment horizontal="center" vertical="center" wrapText="1"/>
    </xf>
    <xf numFmtId="165" fontId="67" fillId="0" borderId="0" xfId="47" applyNumberFormat="1" applyFont="1" applyAlignment="1">
      <alignment horizontal="center" vertical="center" wrapText="1"/>
    </xf>
    <xf numFmtId="0" fontId="67" fillId="0" borderId="0" xfId="0" applyFont="1" applyAlignment="1">
      <alignment vertical="center"/>
    </xf>
    <xf numFmtId="165" fontId="0" fillId="0" borderId="0" xfId="0" applyNumberFormat="1" applyFont="1" applyAlignment="1">
      <alignment horizontal="center" vertical="center" wrapText="1"/>
    </xf>
    <xf numFmtId="0" fontId="7" fillId="0" borderId="11" xfId="0" applyFont="1" applyFill="1" applyBorder="1" applyAlignment="1">
      <alignment vertical="center" wrapText="1"/>
    </xf>
    <xf numFmtId="2" fontId="7" fillId="0" borderId="11" xfId="0" applyNumberFormat="1" applyFont="1" applyFill="1" applyBorder="1" applyAlignment="1">
      <alignment horizontal="center" vertical="center"/>
    </xf>
    <xf numFmtId="0" fontId="62" fillId="33" borderId="11" xfId="0" applyFont="1" applyFill="1" applyBorder="1" applyAlignment="1">
      <alignment horizontal="justify" vertical="center" wrapText="1"/>
    </xf>
    <xf numFmtId="0" fontId="63" fillId="0" borderId="0" xfId="0" applyFont="1" applyFill="1" applyBorder="1" applyAlignment="1">
      <alignment horizontal="center" vertical="center" wrapText="1"/>
    </xf>
    <xf numFmtId="0" fontId="68" fillId="0" borderId="0" xfId="0" applyFont="1" applyBorder="1" applyAlignment="1">
      <alignment horizontal="center" vertical="center"/>
    </xf>
    <xf numFmtId="2" fontId="63" fillId="0" borderId="0" xfId="54" applyNumberFormat="1" applyFont="1" applyFill="1" applyBorder="1" applyAlignment="1">
      <alignment horizontal="center" vertical="center" wrapText="1"/>
      <protection/>
    </xf>
    <xf numFmtId="0" fontId="63" fillId="0" borderId="0" xfId="54" applyFont="1" applyFill="1" applyBorder="1" applyAlignment="1">
      <alignment horizontal="center" vertical="center" wrapText="1"/>
      <protection/>
    </xf>
    <xf numFmtId="0" fontId="63" fillId="0" borderId="0" xfId="54" applyFont="1" applyFill="1" applyBorder="1" applyAlignment="1">
      <alignment horizontal="center" vertical="center"/>
      <protection/>
    </xf>
    <xf numFmtId="2" fontId="7" fillId="33" borderId="11" xfId="0" applyNumberFormat="1" applyFont="1" applyFill="1" applyBorder="1" applyAlignment="1">
      <alignment horizontal="center" vertical="center"/>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0" xfId="0" applyFont="1" applyAlignment="1">
      <alignment vertical="center" wrapText="1"/>
    </xf>
    <xf numFmtId="0" fontId="69" fillId="34" borderId="15" xfId="54" applyFont="1" applyFill="1" applyBorder="1" applyAlignment="1">
      <alignment horizontal="center" vertical="center"/>
      <protection/>
    </xf>
    <xf numFmtId="0" fontId="69" fillId="34" borderId="16" xfId="54" applyFont="1" applyFill="1" applyBorder="1" applyAlignment="1">
      <alignment horizontal="center" vertical="center"/>
      <protection/>
    </xf>
    <xf numFmtId="0" fontId="69" fillId="34" borderId="15" xfId="54" applyFont="1" applyFill="1" applyBorder="1" applyAlignment="1">
      <alignment horizontal="center" vertical="center" wrapText="1"/>
      <protection/>
    </xf>
    <xf numFmtId="0" fontId="69" fillId="34" borderId="17" xfId="54" applyFont="1" applyFill="1" applyBorder="1" applyAlignment="1">
      <alignment horizontal="center" vertical="center" wrapText="1"/>
      <protection/>
    </xf>
    <xf numFmtId="0" fontId="69" fillId="35" borderId="15" xfId="54" applyFont="1" applyFill="1" applyBorder="1" applyAlignment="1">
      <alignment horizontal="center" vertical="center"/>
      <protection/>
    </xf>
    <xf numFmtId="166" fontId="69" fillId="35" borderId="15" xfId="54" applyNumberFormat="1" applyFont="1" applyFill="1" applyBorder="1" applyAlignment="1">
      <alignment horizontal="center" vertical="center"/>
      <protection/>
    </xf>
    <xf numFmtId="0" fontId="21" fillId="0" borderId="15" xfId="0" applyFont="1" applyBorder="1" applyAlignment="1">
      <alignment horizontal="center" vertical="center"/>
    </xf>
    <xf numFmtId="0" fontId="22" fillId="0" borderId="16" xfId="0" applyFont="1" applyBorder="1" applyAlignment="1">
      <alignment horizontal="left" vertical="top" wrapText="1"/>
    </xf>
    <xf numFmtId="0" fontId="70" fillId="0" borderId="15" xfId="0" applyFont="1" applyBorder="1" applyAlignment="1">
      <alignment horizontal="center" vertical="center"/>
    </xf>
    <xf numFmtId="167" fontId="71" fillId="0" borderId="17" xfId="54" applyNumberFormat="1" applyFont="1" applyBorder="1" applyAlignment="1">
      <alignment horizontal="center" vertical="center"/>
      <protection/>
    </xf>
    <xf numFmtId="167" fontId="71" fillId="0" borderId="15" xfId="54" applyNumberFormat="1" applyFont="1" applyBorder="1" applyAlignment="1">
      <alignment horizontal="center" vertical="center"/>
      <protection/>
    </xf>
    <xf numFmtId="166" fontId="72" fillId="0" borderId="15" xfId="51"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0"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9" fillId="0" borderId="11" xfId="0" applyFont="1" applyFill="1" applyBorder="1" applyAlignment="1">
      <alignment vertical="center"/>
    </xf>
    <xf numFmtId="0" fontId="57" fillId="0" borderId="11" xfId="0" applyFont="1" applyBorder="1" applyAlignment="1">
      <alignment vertical="center"/>
    </xf>
    <xf numFmtId="0" fontId="6"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60" fillId="0" borderId="11" xfId="0" applyFont="1" applyBorder="1" applyAlignment="1">
      <alignment horizontal="center" vertical="center"/>
    </xf>
    <xf numFmtId="0" fontId="64" fillId="0" borderId="11" xfId="0" applyFont="1" applyBorder="1" applyAlignment="1">
      <alignment horizontal="center" vertical="center" wrapText="1"/>
    </xf>
    <xf numFmtId="0" fontId="63"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64"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6" fillId="0" borderId="0" xfId="0" applyFont="1" applyAlignment="1">
      <alignment vertical="center"/>
    </xf>
    <xf numFmtId="0" fontId="66" fillId="0" borderId="18" xfId="0" applyFont="1" applyBorder="1" applyAlignment="1">
      <alignment vertical="center"/>
    </xf>
    <xf numFmtId="0" fontId="0" fillId="0" borderId="0" xfId="0" applyFont="1" applyAlignment="1">
      <alignment vertical="center"/>
    </xf>
    <xf numFmtId="0" fontId="73"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4"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60" fillId="0" borderId="11" xfId="0" applyFont="1" applyBorder="1" applyAlignment="1">
      <alignment horizontal="center" vertical="center"/>
    </xf>
    <xf numFmtId="0" fontId="61" fillId="0" borderId="18" xfId="0" applyFont="1" applyFill="1" applyBorder="1" applyAlignment="1">
      <alignment horizontal="left" vertical="center" wrapText="1"/>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0" fontId="10" fillId="0" borderId="11" xfId="0" applyFont="1" applyFill="1" applyBorder="1" applyAlignment="1">
      <alignment horizontal="center" vertical="center"/>
    </xf>
    <xf numFmtId="2" fontId="10" fillId="0" borderId="1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0" fillId="0" borderId="14" xfId="0" applyFont="1" applyBorder="1" applyAlignment="1">
      <alignment horizontal="center" vertical="center" wrapText="1"/>
    </xf>
    <xf numFmtId="0" fontId="60" fillId="0" borderId="10" xfId="0" applyFont="1" applyBorder="1" applyAlignment="1">
      <alignment horizontal="center" vertical="center"/>
    </xf>
    <xf numFmtId="0" fontId="60" fillId="0" borderId="18" xfId="0" applyFont="1" applyBorder="1" applyAlignment="1">
      <alignment horizontal="center" vertical="center" wrapText="1"/>
    </xf>
    <xf numFmtId="0" fontId="60" fillId="0" borderId="21" xfId="0" applyFont="1" applyBorder="1" applyAlignment="1">
      <alignment horizontal="center" vertical="center" wrapText="1"/>
    </xf>
    <xf numFmtId="0" fontId="10" fillId="0" borderId="13" xfId="0" applyFont="1" applyFill="1" applyBorder="1" applyAlignment="1">
      <alignment horizontal="center" vertical="center" wrapText="1"/>
    </xf>
    <xf numFmtId="0" fontId="60" fillId="0" borderId="11" xfId="0" applyFont="1" applyBorder="1" applyAlignment="1">
      <alignment horizontal="center" vertical="center" wrapText="1"/>
    </xf>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2" fontId="64" fillId="0" borderId="18" xfId="0" applyNumberFormat="1" applyFont="1" applyBorder="1" applyAlignment="1">
      <alignment horizontal="center" vertical="center" wrapText="1"/>
    </xf>
    <xf numFmtId="2" fontId="64" fillId="0" borderId="21" xfId="0" applyNumberFormat="1" applyFont="1" applyBorder="1" applyAlignment="1">
      <alignment horizontal="center" vertical="center" wrapText="1"/>
    </xf>
    <xf numFmtId="2" fontId="64" fillId="0" borderId="22" xfId="0" applyNumberFormat="1" applyFont="1" applyBorder="1" applyAlignment="1">
      <alignment horizontal="center" vertical="center" wrapText="1"/>
    </xf>
    <xf numFmtId="0" fontId="61" fillId="0" borderId="12"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61" fillId="0" borderId="26"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3" fillId="0" borderId="11" xfId="0" applyFont="1" applyBorder="1" applyAlignment="1">
      <alignment horizontal="center"/>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0" fillId="0" borderId="22" xfId="0" applyFont="1" applyBorder="1" applyAlignment="1">
      <alignment horizontal="center" vertical="center" wrapText="1"/>
    </xf>
    <xf numFmtId="0" fontId="8" fillId="0" borderId="18" xfId="0" applyFont="1" applyFill="1" applyBorder="1" applyAlignment="1">
      <alignment horizontal="left" vertical="center" wrapText="1"/>
    </xf>
    <xf numFmtId="0" fontId="75" fillId="0" borderId="21" xfId="0" applyFont="1" applyBorder="1" applyAlignment="1">
      <alignment horizontal="left" vertical="center" wrapText="1"/>
    </xf>
    <xf numFmtId="0" fontId="75" fillId="0" borderId="22" xfId="0" applyFont="1" applyBorder="1" applyAlignment="1">
      <alignment horizontal="left" vertical="center" wrapText="1"/>
    </xf>
    <xf numFmtId="0" fontId="64" fillId="0" borderId="0" xfId="0" applyFont="1" applyAlignment="1">
      <alignment horizontal="center" vertical="center" wrapText="1"/>
    </xf>
    <xf numFmtId="0" fontId="64" fillId="0" borderId="11" xfId="0" applyFont="1" applyBorder="1" applyAlignment="1">
      <alignment horizontal="center" vertical="center" wrapText="1"/>
    </xf>
    <xf numFmtId="0" fontId="60" fillId="0" borderId="11" xfId="0" applyFont="1" applyBorder="1" applyAlignment="1">
      <alignment vertical="center" wrapText="1"/>
    </xf>
    <xf numFmtId="0" fontId="63" fillId="0" borderId="11" xfId="0" applyFont="1" applyBorder="1" applyAlignment="1">
      <alignment horizontal="center" vertical="center" wrapText="1"/>
    </xf>
    <xf numFmtId="0" fontId="63" fillId="0" borderId="11" xfId="0" applyFont="1" applyBorder="1" applyAlignment="1">
      <alignment vertical="center" wrapText="1"/>
    </xf>
    <xf numFmtId="0" fontId="63" fillId="0" borderId="18" xfId="0" applyFont="1" applyBorder="1" applyAlignment="1">
      <alignment horizontal="center" vertical="center" wrapText="1"/>
    </xf>
    <xf numFmtId="0" fontId="64" fillId="0" borderId="11" xfId="0" applyFont="1" applyBorder="1" applyAlignment="1">
      <alignment vertical="center" wrapText="1"/>
    </xf>
    <xf numFmtId="0" fontId="10" fillId="0" borderId="12" xfId="0" applyFont="1" applyFill="1" applyBorder="1" applyAlignment="1">
      <alignment horizontal="center" vertical="center" wrapText="1"/>
    </xf>
    <xf numFmtId="0" fontId="63" fillId="0" borderId="14" xfId="0" applyFont="1" applyBorder="1" applyAlignment="1">
      <alignment horizontal="left" vertical="center" wrapText="1"/>
    </xf>
    <xf numFmtId="0" fontId="63" fillId="0" borderId="10" xfId="0" applyFont="1" applyBorder="1" applyAlignment="1">
      <alignment horizontal="left" vertical="center" wrapText="1"/>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4" xfId="0" applyFont="1" applyBorder="1" applyAlignment="1">
      <alignment horizontal="left" vertical="center" wrapText="1"/>
    </xf>
    <xf numFmtId="2" fontId="10" fillId="0" borderId="18" xfId="0" applyNumberFormat="1" applyFont="1" applyFill="1" applyBorder="1" applyAlignment="1">
      <alignment horizontal="center" vertical="center" wrapText="1"/>
    </xf>
    <xf numFmtId="2" fontId="10" fillId="0" borderId="21" xfId="0" applyNumberFormat="1"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0" fontId="64" fillId="0" borderId="11" xfId="0" applyFont="1" applyBorder="1" applyAlignment="1">
      <alignment horizontal="center" vertical="center"/>
    </xf>
    <xf numFmtId="0" fontId="63" fillId="0" borderId="11" xfId="0" applyFont="1" applyFill="1" applyBorder="1" applyAlignment="1">
      <alignment horizontal="center" vertical="center"/>
    </xf>
    <xf numFmtId="0" fontId="63" fillId="0" borderId="11" xfId="0" applyFont="1" applyFill="1" applyBorder="1" applyAlignment="1">
      <alignmen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62" fillId="0" borderId="14"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4" fillId="0" borderId="0" xfId="54" applyFont="1" applyFill="1" applyBorder="1" applyAlignment="1">
      <alignment horizontal="left" vertical="center"/>
      <protection/>
    </xf>
    <xf numFmtId="0" fontId="63" fillId="0" borderId="0" xfId="54" applyFont="1" applyFill="1" applyAlignment="1">
      <alignment horizontal="left" vertical="center"/>
      <protection/>
    </xf>
    <xf numFmtId="0" fontId="64" fillId="0" borderId="11" xfId="54" applyFont="1" applyFill="1" applyBorder="1" applyAlignment="1">
      <alignment horizontal="center" vertical="center" wrapText="1"/>
      <protection/>
    </xf>
    <xf numFmtId="0" fontId="64" fillId="0" borderId="11" xfId="0" applyFont="1" applyFill="1" applyBorder="1" applyAlignment="1">
      <alignment horizontal="center" vertical="center" wrapText="1"/>
    </xf>
    <xf numFmtId="0" fontId="68" fillId="0" borderId="18" xfId="0" applyFont="1" applyBorder="1" applyAlignment="1">
      <alignment horizontal="left" vertical="center"/>
    </xf>
    <xf numFmtId="0" fontId="68" fillId="0" borderId="21" xfId="0" applyFont="1" applyBorder="1" applyAlignment="1">
      <alignment horizontal="left" vertical="center"/>
    </xf>
    <xf numFmtId="0" fontId="68" fillId="0" borderId="22" xfId="0" applyFont="1" applyBorder="1" applyAlignment="1">
      <alignment horizontal="left" vertical="center"/>
    </xf>
    <xf numFmtId="0" fontId="68" fillId="0" borderId="18"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8" xfId="0" applyFont="1" applyBorder="1" applyAlignment="1">
      <alignment horizontal="left" vertical="center" wrapText="1"/>
    </xf>
    <xf numFmtId="0" fontId="68" fillId="0" borderId="21" xfId="0" applyFont="1" applyBorder="1" applyAlignment="1">
      <alignment horizontal="left" vertical="center" wrapText="1"/>
    </xf>
    <xf numFmtId="0" fontId="68" fillId="0" borderId="22" xfId="0" applyFont="1" applyBorder="1" applyAlignment="1">
      <alignment horizontal="left" vertical="center" wrapText="1"/>
    </xf>
    <xf numFmtId="0" fontId="7" fillId="0" borderId="10" xfId="0" applyFont="1" applyFill="1" applyBorder="1" applyAlignment="1">
      <alignment vertical="center"/>
    </xf>
    <xf numFmtId="2" fontId="64" fillId="0" borderId="11"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1" fillId="0" borderId="11" xfId="54" applyFont="1" applyFill="1" applyBorder="1" applyAlignment="1">
      <alignment horizontal="center" vertical="center" wrapText="1"/>
      <protection/>
    </xf>
    <xf numFmtId="0" fontId="62" fillId="0" borderId="18" xfId="54" applyFont="1" applyFill="1" applyBorder="1" applyAlignment="1">
      <alignment horizontal="left" vertical="center" wrapText="1"/>
      <protection/>
    </xf>
    <xf numFmtId="0" fontId="62" fillId="0" borderId="21" xfId="54" applyFont="1" applyFill="1" applyBorder="1" applyAlignment="1">
      <alignment horizontal="left" vertical="center" wrapText="1"/>
      <protection/>
    </xf>
    <xf numFmtId="0" fontId="62" fillId="0" borderId="22" xfId="54" applyFont="1" applyFill="1" applyBorder="1" applyAlignment="1">
      <alignment horizontal="left" vertical="center" wrapText="1"/>
      <protection/>
    </xf>
    <xf numFmtId="2" fontId="63" fillId="0" borderId="11" xfId="54" applyNumberFormat="1" applyFont="1" applyFill="1" applyBorder="1" applyAlignment="1">
      <alignment horizontal="center" vertical="center" wrapText="1"/>
      <protection/>
    </xf>
    <xf numFmtId="0" fontId="63" fillId="0" borderId="11" xfId="54" applyFont="1" applyFill="1" applyBorder="1" applyAlignment="1">
      <alignment horizontal="center" vertical="center" wrapText="1"/>
      <protection/>
    </xf>
    <xf numFmtId="0" fontId="62" fillId="0" borderId="18" xfId="54" applyFont="1" applyFill="1" applyBorder="1" applyAlignment="1">
      <alignment horizontal="center" vertical="center" wrapText="1"/>
      <protection/>
    </xf>
    <xf numFmtId="0" fontId="62" fillId="0" borderId="21" xfId="54" applyFont="1" applyFill="1" applyBorder="1" applyAlignment="1">
      <alignment horizontal="center" vertical="center" wrapText="1"/>
      <protection/>
    </xf>
    <xf numFmtId="0" fontId="62" fillId="0" borderId="22" xfId="54" applyFont="1" applyFill="1" applyBorder="1" applyAlignment="1">
      <alignment horizontal="center" vertical="center" wrapText="1"/>
      <protection/>
    </xf>
    <xf numFmtId="0" fontId="25" fillId="36" borderId="27" xfId="54" applyFont="1" applyFill="1" applyBorder="1" applyAlignment="1">
      <alignment horizontal="center" vertical="center" wrapText="1"/>
      <protection/>
    </xf>
    <xf numFmtId="0" fontId="25" fillId="36" borderId="17" xfId="54" applyFont="1" applyFill="1" applyBorder="1" applyAlignment="1">
      <alignment horizontal="center" vertical="center" wrapText="1"/>
      <protection/>
    </xf>
    <xf numFmtId="0" fontId="63" fillId="0" borderId="0" xfId="0" applyFont="1" applyAlignment="1">
      <alignment horizontal="center" vertical="center" wrapText="1"/>
    </xf>
    <xf numFmtId="0" fontId="63" fillId="0" borderId="0" xfId="54" applyFont="1" applyBorder="1" applyAlignment="1">
      <alignment horizontal="center" vertical="center" wrapText="1"/>
      <protection/>
    </xf>
    <xf numFmtId="2" fontId="63" fillId="0" borderId="11" xfId="0" applyNumberFormat="1" applyFont="1" applyBorder="1" applyAlignment="1">
      <alignment horizontal="center" vertical="center" wrapText="1"/>
    </xf>
    <xf numFmtId="0" fontId="0" fillId="0" borderId="11" xfId="0" applyBorder="1" applyAlignment="1">
      <alignment horizontal="center"/>
    </xf>
    <xf numFmtId="0" fontId="76" fillId="0" borderId="28" xfId="54" applyFont="1" applyBorder="1" applyAlignment="1">
      <alignment horizontal="center" vertical="center" wrapText="1"/>
      <protection/>
    </xf>
    <xf numFmtId="0" fontId="76" fillId="0" borderId="29" xfId="54" applyFont="1" applyBorder="1" applyAlignment="1">
      <alignment horizontal="center" vertical="center" wrapText="1"/>
      <protection/>
    </xf>
    <xf numFmtId="0" fontId="76" fillId="0" borderId="30" xfId="54" applyFont="1" applyBorder="1" applyAlignment="1">
      <alignment horizontal="center" vertical="center" wrapText="1"/>
      <protection/>
    </xf>
    <xf numFmtId="0" fontId="0" fillId="0" borderId="11" xfId="0" applyBorder="1" applyAlignment="1">
      <alignment horizontal="center" wrapText="1"/>
    </xf>
    <xf numFmtId="0" fontId="73" fillId="0" borderId="0" xfId="0" applyFont="1" applyAlignment="1">
      <alignment horizontal="left" vertical="center" wrapText="1"/>
    </xf>
    <xf numFmtId="0" fontId="59" fillId="0" borderId="0" xfId="55" applyFont="1" applyFill="1" applyBorder="1" applyAlignment="1">
      <alignment horizontal="center" vertical="center" wrapText="1"/>
      <protection/>
    </xf>
    <xf numFmtId="0" fontId="77" fillId="0" borderId="0" xfId="55" applyFont="1" applyFill="1" applyBorder="1" applyAlignment="1">
      <alignment horizontal="center" vertical="center" wrapText="1"/>
      <protection/>
    </xf>
    <xf numFmtId="0" fontId="73" fillId="0" borderId="0" xfId="0" applyFont="1" applyAlignment="1">
      <alignment vertical="center" wrapText="1"/>
    </xf>
    <xf numFmtId="0" fontId="78" fillId="0" borderId="20" xfId="54" applyFont="1" applyBorder="1" applyAlignment="1">
      <alignment vertical="center"/>
      <protection/>
    </xf>
    <xf numFmtId="0" fontId="78" fillId="0" borderId="20" xfId="54" applyFont="1" applyBorder="1" applyAlignment="1">
      <alignment vertical="center" wrapText="1"/>
      <protection/>
    </xf>
    <xf numFmtId="0" fontId="73" fillId="0" borderId="10" xfId="0" applyFont="1" applyBorder="1" applyAlignment="1">
      <alignment vertical="center" wrapText="1"/>
    </xf>
    <xf numFmtId="0" fontId="66" fillId="0" borderId="26" xfId="0" applyFont="1" applyBorder="1" applyAlignment="1">
      <alignment horizontal="center" vertical="center" wrapText="1"/>
    </xf>
    <xf numFmtId="0" fontId="66" fillId="0" borderId="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0" xfId="0" applyFont="1" applyAlignment="1">
      <alignment horizontal="center" vertical="center" wrapText="1"/>
    </xf>
    <xf numFmtId="0" fontId="73" fillId="0" borderId="21"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5 2 3" xfId="51"/>
    <cellStyle name="Neutral" xfId="52"/>
    <cellStyle name="Normal 2" xfId="53"/>
    <cellStyle name="Normal 8 2 3" xfId="54"/>
    <cellStyle name="Normal 8 2 3 2" xfId="55"/>
    <cellStyle name="Normal_Comparativo Propuestas PTOS CRITICOS"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209550</xdr:rowOff>
    </xdr:from>
    <xdr:to>
      <xdr:col>0</xdr:col>
      <xdr:colOff>1628775</xdr:colOff>
      <xdr:row>0</xdr:row>
      <xdr:rowOff>714375</xdr:rowOff>
    </xdr:to>
    <xdr:pic>
      <xdr:nvPicPr>
        <xdr:cNvPr id="1" name="2 Imagen" descr="C:\Users\EPACOMERCIAL\Downloads\MARCA EPA ESP_PNG.png"/>
        <xdr:cNvPicPr preferRelativeResize="1">
          <a:picLocks noChangeAspect="1"/>
        </xdr:cNvPicPr>
      </xdr:nvPicPr>
      <xdr:blipFill>
        <a:blip r:embed="rId1"/>
        <a:stretch>
          <a:fillRect/>
        </a:stretch>
      </xdr:blipFill>
      <xdr:spPr>
        <a:xfrm>
          <a:off x="628650" y="209550"/>
          <a:ext cx="9906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257175</xdr:rowOff>
    </xdr:from>
    <xdr:to>
      <xdr:col>1</xdr:col>
      <xdr:colOff>1638300</xdr:colOff>
      <xdr:row>0</xdr:row>
      <xdr:rowOff>752475</xdr:rowOff>
    </xdr:to>
    <xdr:pic>
      <xdr:nvPicPr>
        <xdr:cNvPr id="1" name="2 Imagen" descr="C:\Users\EPACOMERCIAL\Downloads\MARCA EPA ESP_PNG.png"/>
        <xdr:cNvPicPr preferRelativeResize="1">
          <a:picLocks noChangeAspect="1"/>
        </xdr:cNvPicPr>
      </xdr:nvPicPr>
      <xdr:blipFill>
        <a:blip r:embed="rId1"/>
        <a:stretch>
          <a:fillRect/>
        </a:stretch>
      </xdr:blipFill>
      <xdr:spPr>
        <a:xfrm>
          <a:off x="1247775" y="257175"/>
          <a:ext cx="9906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171450</xdr:rowOff>
    </xdr:from>
    <xdr:to>
      <xdr:col>0</xdr:col>
      <xdr:colOff>1152525</xdr:colOff>
      <xdr:row>0</xdr:row>
      <xdr:rowOff>676275</xdr:rowOff>
    </xdr:to>
    <xdr:pic>
      <xdr:nvPicPr>
        <xdr:cNvPr id="1" name="2 Imagen" descr="C:\Users\EPACOMERCIAL\Downloads\MARCA EPA ESP_PNG.png"/>
        <xdr:cNvPicPr preferRelativeResize="1">
          <a:picLocks noChangeAspect="1"/>
        </xdr:cNvPicPr>
      </xdr:nvPicPr>
      <xdr:blipFill>
        <a:blip r:embed="rId1"/>
        <a:stretch>
          <a:fillRect/>
        </a:stretch>
      </xdr:blipFill>
      <xdr:spPr>
        <a:xfrm>
          <a:off x="171450" y="171450"/>
          <a:ext cx="9810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247650</xdr:rowOff>
    </xdr:from>
    <xdr:to>
      <xdr:col>0</xdr:col>
      <xdr:colOff>1114425</xdr:colOff>
      <xdr:row>0</xdr:row>
      <xdr:rowOff>752475</xdr:rowOff>
    </xdr:to>
    <xdr:pic>
      <xdr:nvPicPr>
        <xdr:cNvPr id="1" name="2 Imagen" descr="C:\Users\EPACOMERCIAL\Downloads\MARCA EPA ESP_PNG.png"/>
        <xdr:cNvPicPr preferRelativeResize="1">
          <a:picLocks noChangeAspect="1"/>
        </xdr:cNvPicPr>
      </xdr:nvPicPr>
      <xdr:blipFill>
        <a:blip r:embed="rId1"/>
        <a:stretch>
          <a:fillRect/>
        </a:stretch>
      </xdr:blipFill>
      <xdr:spPr>
        <a:xfrm>
          <a:off x="0" y="247650"/>
          <a:ext cx="11144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152400</xdr:rowOff>
    </xdr:from>
    <xdr:to>
      <xdr:col>0</xdr:col>
      <xdr:colOff>847725</xdr:colOff>
      <xdr:row>1</xdr:row>
      <xdr:rowOff>647700</xdr:rowOff>
    </xdr:to>
    <xdr:pic>
      <xdr:nvPicPr>
        <xdr:cNvPr id="1" name="1 Imagen" descr="C:\Users\EPACOMERCIAL\Downloads\MARCA EPA ESP_PNG.png"/>
        <xdr:cNvPicPr preferRelativeResize="1">
          <a:picLocks noChangeAspect="1"/>
        </xdr:cNvPicPr>
      </xdr:nvPicPr>
      <xdr:blipFill>
        <a:blip r:embed="rId1"/>
        <a:stretch>
          <a:fillRect/>
        </a:stretch>
      </xdr:blipFill>
      <xdr:spPr>
        <a:xfrm>
          <a:off x="114300" y="485775"/>
          <a:ext cx="73342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3</xdr:row>
      <xdr:rowOff>47625</xdr:rowOff>
    </xdr:from>
    <xdr:to>
      <xdr:col>1</xdr:col>
      <xdr:colOff>857250</xdr:colOff>
      <xdr:row>5</xdr:row>
      <xdr:rowOff>57150</xdr:rowOff>
    </xdr:to>
    <xdr:pic>
      <xdr:nvPicPr>
        <xdr:cNvPr id="1" name="1 Imagen" descr="C:\Users\EPACOMERCIAL\Downloads\MARCA EPA ESP_PNG.png"/>
        <xdr:cNvPicPr preferRelativeResize="1">
          <a:picLocks noChangeAspect="1"/>
        </xdr:cNvPicPr>
      </xdr:nvPicPr>
      <xdr:blipFill>
        <a:blip r:embed="rId1"/>
        <a:stretch>
          <a:fillRect/>
        </a:stretch>
      </xdr:blipFill>
      <xdr:spPr>
        <a:xfrm>
          <a:off x="952500" y="619125"/>
          <a:ext cx="6667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200025</xdr:rowOff>
    </xdr:from>
    <xdr:to>
      <xdr:col>0</xdr:col>
      <xdr:colOff>1104900</xdr:colOff>
      <xdr:row>0</xdr:row>
      <xdr:rowOff>923925</xdr:rowOff>
    </xdr:to>
    <xdr:pic>
      <xdr:nvPicPr>
        <xdr:cNvPr id="1" name="1 Imagen" descr="C:\Users\EPACOMERCIAL\Downloads\MARCA EPA ESP_PNG.png"/>
        <xdr:cNvPicPr preferRelativeResize="1">
          <a:picLocks noChangeAspect="1"/>
        </xdr:cNvPicPr>
      </xdr:nvPicPr>
      <xdr:blipFill>
        <a:blip r:embed="rId1"/>
        <a:stretch>
          <a:fillRect/>
        </a:stretch>
      </xdr:blipFill>
      <xdr:spPr>
        <a:xfrm>
          <a:off x="133350" y="200025"/>
          <a:ext cx="97155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7\PlantaTratamiento\2022\ESTUDIOS%20PREVIOS%202022\Compra%20de%20Medidor%20de%20Flujo%20FH950\Estudios%20Prev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udios previos "/>
      <sheetName val="Presupuesto oficial"/>
      <sheetName val="Estudio de mercado"/>
    </sheetNames>
    <sheetDataSet>
      <sheetData sheetId="1">
        <row r="5">
          <cell r="F5">
            <v>49445884.5</v>
          </cell>
        </row>
        <row r="6">
          <cell r="F6">
            <v>8782446.5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view="pageBreakPreview" zoomScale="60" zoomScaleNormal="91" zoomScalePageLayoutView="0" workbookViewId="0" topLeftCell="A1">
      <selection activeCell="A25" sqref="A25"/>
    </sheetView>
  </sheetViews>
  <sheetFormatPr defaultColWidth="11.421875" defaultRowHeight="15"/>
  <cols>
    <col min="1" max="1" width="60.140625" style="7" customWidth="1"/>
    <col min="2" max="3" width="7.421875" style="7" customWidth="1"/>
    <col min="4" max="4" width="103.57421875" style="7" customWidth="1"/>
    <col min="5" max="5" width="8.421875" style="7" customWidth="1"/>
    <col min="6" max="6" width="8.8515625" style="7" customWidth="1"/>
    <col min="7" max="7" width="7.421875" style="7" customWidth="1"/>
    <col min="8" max="8" width="90.7109375" style="7" customWidth="1"/>
    <col min="9" max="16384" width="11.421875" style="7" customWidth="1"/>
  </cols>
  <sheetData>
    <row r="1" spans="1:7" s="11" customFormat="1" ht="60.75" customHeight="1">
      <c r="A1" s="10"/>
      <c r="B1" s="135" t="s">
        <v>70</v>
      </c>
      <c r="C1" s="136"/>
      <c r="D1" s="136"/>
      <c r="E1" s="137"/>
      <c r="F1" s="137"/>
      <c r="G1" s="137"/>
    </row>
    <row r="2" spans="1:8" s="11" customFormat="1" ht="15.75" customHeight="1">
      <c r="A2" s="145" t="s">
        <v>8</v>
      </c>
      <c r="B2" s="146" t="s">
        <v>71</v>
      </c>
      <c r="C2" s="146"/>
      <c r="D2" s="146"/>
      <c r="E2" s="146" t="s">
        <v>143</v>
      </c>
      <c r="F2" s="146"/>
      <c r="G2" s="146"/>
      <c r="H2" s="146"/>
    </row>
    <row r="3" spans="1:8" s="11" customFormat="1" ht="15.75" customHeight="1">
      <c r="A3" s="145"/>
      <c r="B3" s="138" t="s">
        <v>9</v>
      </c>
      <c r="C3" s="138"/>
      <c r="D3" s="145" t="s">
        <v>2</v>
      </c>
      <c r="E3" s="153" t="s">
        <v>9</v>
      </c>
      <c r="F3" s="153"/>
      <c r="G3" s="145" t="s">
        <v>2</v>
      </c>
      <c r="H3" s="145"/>
    </row>
    <row r="4" spans="1:8" s="11" customFormat="1" ht="15">
      <c r="A4" s="145"/>
      <c r="B4" s="12" t="s">
        <v>5</v>
      </c>
      <c r="C4" s="12" t="s">
        <v>10</v>
      </c>
      <c r="D4" s="145"/>
      <c r="E4" s="118" t="s">
        <v>5</v>
      </c>
      <c r="F4" s="118" t="s">
        <v>10</v>
      </c>
      <c r="G4" s="145"/>
      <c r="H4" s="145"/>
    </row>
    <row r="5" spans="1:8" s="11" customFormat="1" ht="82.5" customHeight="1">
      <c r="A5" s="15" t="s">
        <v>34</v>
      </c>
      <c r="B5" s="10" t="s">
        <v>3</v>
      </c>
      <c r="C5" s="10"/>
      <c r="D5" s="8" t="s">
        <v>72</v>
      </c>
      <c r="E5" s="120" t="s">
        <v>7</v>
      </c>
      <c r="F5" s="120"/>
      <c r="G5" s="149" t="s">
        <v>123</v>
      </c>
      <c r="H5" s="150"/>
    </row>
    <row r="6" spans="1:8" s="11" customFormat="1" ht="82.5" customHeight="1">
      <c r="A6" s="16" t="s">
        <v>35</v>
      </c>
      <c r="B6" s="14" t="s">
        <v>3</v>
      </c>
      <c r="C6" s="14"/>
      <c r="D6" s="14" t="s">
        <v>74</v>
      </c>
      <c r="E6" s="120" t="s">
        <v>7</v>
      </c>
      <c r="F6" s="120"/>
      <c r="G6" s="149" t="s">
        <v>124</v>
      </c>
      <c r="H6" s="150"/>
    </row>
    <row r="7" spans="1:8" s="11" customFormat="1" ht="82.5" customHeight="1">
      <c r="A7" s="17" t="s">
        <v>18</v>
      </c>
      <c r="B7" s="10" t="s">
        <v>14</v>
      </c>
      <c r="C7" s="10" t="s">
        <v>14</v>
      </c>
      <c r="D7" s="8" t="s">
        <v>36</v>
      </c>
      <c r="E7" s="120" t="s">
        <v>7</v>
      </c>
      <c r="F7" s="120"/>
      <c r="G7" s="149" t="s">
        <v>36</v>
      </c>
      <c r="H7" s="150"/>
    </row>
    <row r="8" spans="1:8" s="11" customFormat="1" ht="82.5" customHeight="1">
      <c r="A8" s="18" t="s">
        <v>37</v>
      </c>
      <c r="B8" s="8"/>
      <c r="C8" s="8"/>
      <c r="D8" s="8" t="s">
        <v>75</v>
      </c>
      <c r="E8" s="120" t="s">
        <v>7</v>
      </c>
      <c r="F8" s="120"/>
      <c r="G8" s="147" t="s">
        <v>125</v>
      </c>
      <c r="H8" s="148"/>
    </row>
    <row r="9" spans="1:8" s="11" customFormat="1" ht="82.5" customHeight="1">
      <c r="A9" s="15" t="s">
        <v>38</v>
      </c>
      <c r="B9" s="8" t="s">
        <v>3</v>
      </c>
      <c r="C9" s="8"/>
      <c r="D9" s="8" t="s">
        <v>76</v>
      </c>
      <c r="E9" s="120" t="s">
        <v>7</v>
      </c>
      <c r="F9" s="120"/>
      <c r="G9" s="147" t="s">
        <v>126</v>
      </c>
      <c r="H9" s="148"/>
    </row>
    <row r="10" spans="1:8" s="11" customFormat="1" ht="82.5" customHeight="1">
      <c r="A10" s="18" t="s">
        <v>39</v>
      </c>
      <c r="B10" s="8" t="s">
        <v>3</v>
      </c>
      <c r="C10" s="8"/>
      <c r="D10" s="114" t="s">
        <v>144</v>
      </c>
      <c r="E10" s="120" t="s">
        <v>7</v>
      </c>
      <c r="F10" s="120"/>
      <c r="G10" s="149" t="s">
        <v>127</v>
      </c>
      <c r="H10" s="150"/>
    </row>
    <row r="11" spans="1:8" s="11" customFormat="1" ht="82.5" customHeight="1">
      <c r="A11" s="17" t="s">
        <v>11</v>
      </c>
      <c r="B11" s="10" t="s">
        <v>3</v>
      </c>
      <c r="C11" s="10"/>
      <c r="D11" s="8" t="s">
        <v>77</v>
      </c>
      <c r="E11" s="120" t="s">
        <v>7</v>
      </c>
      <c r="F11" s="120"/>
      <c r="G11" s="151" t="s">
        <v>128</v>
      </c>
      <c r="H11" s="152"/>
    </row>
    <row r="12" spans="1:8" s="11" customFormat="1" ht="82.5" customHeight="1">
      <c r="A12" s="15" t="s">
        <v>40</v>
      </c>
      <c r="B12" s="10" t="s">
        <v>3</v>
      </c>
      <c r="C12" s="10"/>
      <c r="D12" s="8" t="s">
        <v>78</v>
      </c>
      <c r="E12" s="120" t="s">
        <v>7</v>
      </c>
      <c r="F12" s="120"/>
      <c r="G12" s="149" t="s">
        <v>129</v>
      </c>
      <c r="H12" s="150"/>
    </row>
    <row r="13" spans="1:8" s="11" customFormat="1" ht="82.5" customHeight="1">
      <c r="A13" s="15" t="s">
        <v>41</v>
      </c>
      <c r="B13" s="10" t="s">
        <v>3</v>
      </c>
      <c r="C13" s="10"/>
      <c r="D13" s="8" t="s">
        <v>79</v>
      </c>
      <c r="E13" s="120" t="s">
        <v>7</v>
      </c>
      <c r="F13" s="120"/>
      <c r="G13" s="149" t="s">
        <v>130</v>
      </c>
      <c r="H13" s="150"/>
    </row>
    <row r="14" spans="1:8" s="11" customFormat="1" ht="82.5" customHeight="1">
      <c r="A14" s="15" t="s">
        <v>42</v>
      </c>
      <c r="B14" s="10" t="s">
        <v>3</v>
      </c>
      <c r="C14" s="10"/>
      <c r="D14" s="8" t="s">
        <v>80</v>
      </c>
      <c r="E14" s="120" t="s">
        <v>7</v>
      </c>
      <c r="F14" s="120"/>
      <c r="G14" s="149" t="s">
        <v>131</v>
      </c>
      <c r="H14" s="150"/>
    </row>
    <row r="15" spans="1:8" s="11" customFormat="1" ht="82.5" customHeight="1">
      <c r="A15" s="15" t="s">
        <v>12</v>
      </c>
      <c r="B15" s="10" t="s">
        <v>3</v>
      </c>
      <c r="C15" s="10"/>
      <c r="D15" s="8" t="s">
        <v>81</v>
      </c>
      <c r="E15" s="120" t="s">
        <v>7</v>
      </c>
      <c r="F15" s="120"/>
      <c r="G15" s="149" t="s">
        <v>132</v>
      </c>
      <c r="H15" s="150"/>
    </row>
    <row r="16" spans="1:8" s="11" customFormat="1" ht="82.5" customHeight="1">
      <c r="A16" s="15" t="s">
        <v>13</v>
      </c>
      <c r="B16" s="10" t="s">
        <v>3</v>
      </c>
      <c r="C16" s="10"/>
      <c r="D16" s="8" t="s">
        <v>82</v>
      </c>
      <c r="E16" s="120" t="s">
        <v>7</v>
      </c>
      <c r="F16" s="120"/>
      <c r="G16" s="154" t="s">
        <v>133</v>
      </c>
      <c r="H16" s="141"/>
    </row>
    <row r="17" spans="1:4" ht="7.5" customHeight="1">
      <c r="A17" s="6"/>
      <c r="B17" s="2"/>
      <c r="C17" s="2"/>
      <c r="D17" s="2"/>
    </row>
    <row r="18" spans="1:4" s="11" customFormat="1" ht="38.25" customHeight="1">
      <c r="A18" s="142" t="s">
        <v>116</v>
      </c>
      <c r="B18" s="143"/>
      <c r="C18" s="143"/>
      <c r="D18" s="144"/>
    </row>
    <row r="19" spans="1:4" s="11" customFormat="1" ht="8.25" customHeight="1">
      <c r="A19" s="24"/>
      <c r="B19" s="25"/>
      <c r="C19" s="25"/>
      <c r="D19" s="25"/>
    </row>
    <row r="20" spans="1:4" s="11" customFormat="1" ht="15.75" customHeight="1">
      <c r="A20" s="13" t="s">
        <v>15</v>
      </c>
      <c r="B20" s="138" t="s">
        <v>16</v>
      </c>
      <c r="C20" s="139"/>
      <c r="D20" s="139"/>
    </row>
    <row r="21" spans="1:4" s="11" customFormat="1" ht="15">
      <c r="A21" s="23" t="str">
        <f>+B2</f>
        <v>Sanambiente SAS</v>
      </c>
      <c r="B21" s="140" t="s">
        <v>5</v>
      </c>
      <c r="C21" s="141"/>
      <c r="D21" s="141"/>
    </row>
    <row r="22" spans="1:4" s="11" customFormat="1" ht="15">
      <c r="A22" s="13" t="s">
        <v>15</v>
      </c>
      <c r="B22" s="138" t="s">
        <v>16</v>
      </c>
      <c r="C22" s="139"/>
      <c r="D22" s="139"/>
    </row>
    <row r="23" spans="1:4" s="11" customFormat="1" ht="15">
      <c r="A23" s="23" t="str">
        <f>+E2</f>
        <v>HACH COLOMBIA SAS</v>
      </c>
      <c r="B23" s="140" t="s">
        <v>5</v>
      </c>
      <c r="C23" s="141"/>
      <c r="D23" s="141"/>
    </row>
    <row r="24" spans="1:4" s="11" customFormat="1" ht="15">
      <c r="A24" s="24"/>
      <c r="B24" s="25"/>
      <c r="C24" s="25"/>
      <c r="D24" s="25"/>
    </row>
    <row r="25" spans="1:4" s="11" customFormat="1" ht="15">
      <c r="A25" s="25" t="s">
        <v>153</v>
      </c>
      <c r="B25" s="26"/>
      <c r="C25" s="25"/>
      <c r="D25" s="25"/>
    </row>
    <row r="26" spans="1:4" s="11" customFormat="1" ht="15">
      <c r="A26" s="27" t="s">
        <v>119</v>
      </c>
      <c r="B26" s="28"/>
      <c r="C26" s="28"/>
      <c r="D26" s="29"/>
    </row>
    <row r="27" spans="1:4" s="11" customFormat="1" ht="15">
      <c r="A27" s="30" t="s">
        <v>43</v>
      </c>
      <c r="B27" s="31"/>
      <c r="C27" s="31"/>
      <c r="D27" s="32"/>
    </row>
    <row r="28" spans="1:4" s="11" customFormat="1" ht="15">
      <c r="A28" s="30" t="s">
        <v>17</v>
      </c>
      <c r="B28" s="31"/>
      <c r="C28" s="31"/>
      <c r="D28" s="32"/>
    </row>
  </sheetData>
  <sheetProtection/>
  <mergeCells count="25">
    <mergeCell ref="G6:H6"/>
    <mergeCell ref="G7:H7"/>
    <mergeCell ref="E3:F3"/>
    <mergeCell ref="B23:D23"/>
    <mergeCell ref="G13:H13"/>
    <mergeCell ref="G14:H14"/>
    <mergeCell ref="G15:H15"/>
    <mergeCell ref="G16:H16"/>
    <mergeCell ref="B22:D22"/>
    <mergeCell ref="B1:G1"/>
    <mergeCell ref="B20:D20"/>
    <mergeCell ref="B21:D21"/>
    <mergeCell ref="A18:D18"/>
    <mergeCell ref="A2:A4"/>
    <mergeCell ref="B2:D2"/>
    <mergeCell ref="B3:C3"/>
    <mergeCell ref="D3:D4"/>
    <mergeCell ref="G8:H8"/>
    <mergeCell ref="G9:H9"/>
    <mergeCell ref="G10:H10"/>
    <mergeCell ref="G11:H11"/>
    <mergeCell ref="G12:H12"/>
    <mergeCell ref="G3:H4"/>
    <mergeCell ref="E2:H2"/>
    <mergeCell ref="G5:H5"/>
  </mergeCells>
  <printOptions/>
  <pageMargins left="0.984251968503937" right="0.7086614173228347" top="0.7480314960629921" bottom="0.7480314960629921" header="0.31496062992125984" footer="0.31496062992125984"/>
  <pageSetup fitToHeight="1" fitToWidth="1" horizontalDpi="600" verticalDpi="600" orientation="portrait" scale="2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29"/>
  <sheetViews>
    <sheetView view="pageBreakPreview" zoomScale="70" zoomScaleSheetLayoutView="70" zoomScalePageLayoutView="0" workbookViewId="0" topLeftCell="A1">
      <selection activeCell="B26" sqref="B26"/>
    </sheetView>
  </sheetViews>
  <sheetFormatPr defaultColWidth="11.421875" defaultRowHeight="15"/>
  <cols>
    <col min="1" max="1" width="9.00390625" style="0" customWidth="1"/>
    <col min="2" max="2" width="57.57421875" style="0" customWidth="1"/>
    <col min="3" max="3" width="7.00390625" style="0" customWidth="1"/>
    <col min="4" max="4" width="7.7109375" style="0" customWidth="1"/>
    <col min="5" max="6" width="39.140625" style="0" customWidth="1"/>
    <col min="7" max="7" width="7.00390625" style="0" customWidth="1"/>
    <col min="8" max="8" width="7.7109375" style="80" customWidth="1"/>
    <col min="9" max="10" width="39.140625" style="80" customWidth="1"/>
    <col min="11" max="11" width="16.28125" style="80" customWidth="1"/>
    <col min="12" max="12" width="15.140625" style="80" customWidth="1"/>
    <col min="13" max="13" width="12.8515625" style="80" customWidth="1"/>
    <col min="14" max="14" width="16.00390625" style="80" customWidth="1"/>
    <col min="15" max="15" width="17.00390625" style="80" customWidth="1"/>
  </cols>
  <sheetData>
    <row r="1" spans="2:15" s="34" customFormat="1" ht="72.75" customHeight="1">
      <c r="B1" s="10"/>
      <c r="C1" s="135" t="s">
        <v>73</v>
      </c>
      <c r="D1" s="136"/>
      <c r="E1" s="136"/>
      <c r="F1" s="136"/>
      <c r="G1" s="136"/>
      <c r="H1" s="136"/>
      <c r="I1" s="136"/>
      <c r="J1" s="136"/>
      <c r="K1" s="80"/>
      <c r="L1" s="80"/>
      <c r="M1" s="80"/>
      <c r="N1" s="80"/>
      <c r="O1" s="80"/>
    </row>
    <row r="2" spans="2:15" s="34" customFormat="1" ht="33" customHeight="1">
      <c r="B2" s="145" t="s">
        <v>8</v>
      </c>
      <c r="C2" s="146" t="s">
        <v>71</v>
      </c>
      <c r="D2" s="146"/>
      <c r="E2" s="146"/>
      <c r="F2" s="146"/>
      <c r="G2" s="146" t="s">
        <v>143</v>
      </c>
      <c r="H2" s="146"/>
      <c r="I2" s="146"/>
      <c r="J2" s="146"/>
      <c r="K2" s="80"/>
      <c r="L2" s="80"/>
      <c r="M2" s="80"/>
      <c r="N2" s="80"/>
      <c r="O2" s="80"/>
    </row>
    <row r="3" spans="2:15" s="34" customFormat="1" ht="33" customHeight="1">
      <c r="B3" s="145"/>
      <c r="C3" s="138" t="s">
        <v>9</v>
      </c>
      <c r="D3" s="138"/>
      <c r="E3" s="145" t="s">
        <v>2</v>
      </c>
      <c r="F3" s="145"/>
      <c r="G3" s="138" t="s">
        <v>9</v>
      </c>
      <c r="H3" s="138"/>
      <c r="I3" s="145" t="s">
        <v>2</v>
      </c>
      <c r="J3" s="145"/>
      <c r="K3" s="80"/>
      <c r="L3" s="80"/>
      <c r="M3" s="80"/>
      <c r="N3" s="80"/>
      <c r="O3" s="80"/>
    </row>
    <row r="4" spans="2:15" s="34" customFormat="1" ht="33" customHeight="1">
      <c r="B4" s="145"/>
      <c r="C4" s="12" t="s">
        <v>5</v>
      </c>
      <c r="D4" s="12" t="s">
        <v>10</v>
      </c>
      <c r="E4" s="145"/>
      <c r="F4" s="145"/>
      <c r="G4" s="118" t="s">
        <v>5</v>
      </c>
      <c r="H4" s="118" t="s">
        <v>10</v>
      </c>
      <c r="I4" s="145"/>
      <c r="J4" s="145"/>
      <c r="K4" s="80"/>
      <c r="L4" s="80"/>
      <c r="M4" s="80"/>
      <c r="N4" s="80"/>
      <c r="O4" s="80"/>
    </row>
    <row r="5" spans="2:15" s="34" customFormat="1" ht="60.75" customHeight="1">
      <c r="B5" s="35" t="s">
        <v>39</v>
      </c>
      <c r="C5" s="36"/>
      <c r="D5" s="36" t="s">
        <v>3</v>
      </c>
      <c r="E5" s="166"/>
      <c r="F5" s="166"/>
      <c r="G5" s="36" t="s">
        <v>7</v>
      </c>
      <c r="H5" s="36"/>
      <c r="I5" s="166"/>
      <c r="J5" s="166"/>
      <c r="K5" s="80"/>
      <c r="L5" s="80"/>
      <c r="M5" s="80"/>
      <c r="N5" s="80"/>
      <c r="O5" s="80"/>
    </row>
    <row r="6" spans="2:15" s="34" customFormat="1" ht="48" customHeight="1">
      <c r="B6" s="35" t="s">
        <v>44</v>
      </c>
      <c r="C6" s="10" t="s">
        <v>3</v>
      </c>
      <c r="D6" s="10"/>
      <c r="E6" s="166" t="s">
        <v>84</v>
      </c>
      <c r="F6" s="166"/>
      <c r="G6" s="119" t="s">
        <v>3</v>
      </c>
      <c r="H6" s="119"/>
      <c r="I6" s="166" t="s">
        <v>134</v>
      </c>
      <c r="J6" s="166"/>
      <c r="K6" s="80"/>
      <c r="L6" s="80"/>
      <c r="M6" s="80"/>
      <c r="N6" s="80"/>
      <c r="O6" s="80"/>
    </row>
    <row r="7" spans="2:15" s="34" customFormat="1" ht="48" customHeight="1">
      <c r="B7" s="35" t="s">
        <v>45</v>
      </c>
      <c r="C7" s="10" t="s">
        <v>3</v>
      </c>
      <c r="D7" s="10"/>
      <c r="E7" s="166" t="s">
        <v>85</v>
      </c>
      <c r="F7" s="166"/>
      <c r="G7" s="119" t="s">
        <v>3</v>
      </c>
      <c r="H7" s="119"/>
      <c r="I7" s="166" t="s">
        <v>135</v>
      </c>
      <c r="J7" s="166"/>
      <c r="K7" s="80"/>
      <c r="L7" s="80"/>
      <c r="M7" s="80"/>
      <c r="N7" s="80"/>
      <c r="O7" s="80"/>
    </row>
    <row r="8" spans="2:15" s="34" customFormat="1" ht="48" customHeight="1">
      <c r="B8" s="35" t="s">
        <v>46</v>
      </c>
      <c r="C8" s="10" t="s">
        <v>3</v>
      </c>
      <c r="D8" s="10"/>
      <c r="E8" s="140" t="s">
        <v>83</v>
      </c>
      <c r="F8" s="140"/>
      <c r="G8" s="119" t="s">
        <v>3</v>
      </c>
      <c r="H8" s="119"/>
      <c r="I8" s="140" t="s">
        <v>136</v>
      </c>
      <c r="J8" s="140"/>
      <c r="K8" s="80"/>
      <c r="L8" s="80"/>
      <c r="M8" s="80"/>
      <c r="N8" s="80"/>
      <c r="O8" s="80"/>
    </row>
    <row r="9" spans="2:5" ht="6.75" customHeight="1">
      <c r="B9" s="1"/>
      <c r="C9" s="2"/>
      <c r="D9" s="2"/>
      <c r="E9" s="4"/>
    </row>
    <row r="10" spans="2:15" s="34" customFormat="1" ht="30" customHeight="1">
      <c r="B10" s="169" t="s">
        <v>20</v>
      </c>
      <c r="C10" s="170"/>
      <c r="D10" s="170"/>
      <c r="E10" s="170"/>
      <c r="F10" s="170"/>
      <c r="G10" s="170"/>
      <c r="H10" s="170"/>
      <c r="I10" s="170"/>
      <c r="J10" s="170"/>
      <c r="K10" s="80"/>
      <c r="L10" s="82"/>
      <c r="M10" s="80"/>
      <c r="N10" s="80"/>
      <c r="O10" s="80"/>
    </row>
    <row r="11" spans="2:15" s="40" customFormat="1" ht="30" customHeight="1">
      <c r="B11" s="163" t="s">
        <v>47</v>
      </c>
      <c r="C11" s="160" t="s">
        <v>71</v>
      </c>
      <c r="D11" s="161"/>
      <c r="E11" s="161"/>
      <c r="F11" s="162"/>
      <c r="G11" s="171" t="s">
        <v>143</v>
      </c>
      <c r="H11" s="171"/>
      <c r="I11" s="171"/>
      <c r="J11" s="171"/>
      <c r="K11" s="83"/>
      <c r="L11" s="84"/>
      <c r="M11" s="81"/>
      <c r="N11" s="81"/>
      <c r="O11" s="81"/>
    </row>
    <row r="12" spans="2:15" s="41" customFormat="1" ht="30" customHeight="1">
      <c r="B12" s="164"/>
      <c r="C12" s="158" t="s">
        <v>9</v>
      </c>
      <c r="D12" s="159"/>
      <c r="E12" s="155" t="s">
        <v>48</v>
      </c>
      <c r="F12" s="156"/>
      <c r="G12" s="158" t="s">
        <v>9</v>
      </c>
      <c r="H12" s="159"/>
      <c r="I12" s="155" t="s">
        <v>48</v>
      </c>
      <c r="J12" s="156"/>
      <c r="K12" s="83"/>
      <c r="L12" s="84"/>
      <c r="M12" s="81"/>
      <c r="N12" s="81"/>
      <c r="O12" s="81"/>
    </row>
    <row r="13" spans="2:12" s="41" customFormat="1" ht="30" customHeight="1">
      <c r="B13" s="165"/>
      <c r="C13" s="12" t="s">
        <v>5</v>
      </c>
      <c r="D13" s="42" t="s">
        <v>10</v>
      </c>
      <c r="E13" s="135"/>
      <c r="F13" s="157"/>
      <c r="G13" s="118" t="s">
        <v>5</v>
      </c>
      <c r="H13" s="121" t="s">
        <v>10</v>
      </c>
      <c r="I13" s="135"/>
      <c r="J13" s="157"/>
      <c r="K13" s="85"/>
      <c r="L13" s="84"/>
    </row>
    <row r="14" spans="2:10" s="34" customFormat="1" ht="46.5" customHeight="1">
      <c r="B14" s="37" t="s">
        <v>58</v>
      </c>
      <c r="C14" s="38" t="s">
        <v>3</v>
      </c>
      <c r="D14" s="38"/>
      <c r="E14" s="87" t="s">
        <v>68</v>
      </c>
      <c r="F14" s="88">
        <v>2.24</v>
      </c>
      <c r="G14" s="123" t="s">
        <v>7</v>
      </c>
      <c r="H14" s="123"/>
      <c r="I14" s="87" t="s">
        <v>68</v>
      </c>
      <c r="J14" s="88">
        <v>1.87</v>
      </c>
    </row>
    <row r="15" spans="2:15" s="34" customFormat="1" ht="46.5" customHeight="1">
      <c r="B15" s="39" t="s">
        <v>59</v>
      </c>
      <c r="C15" s="10" t="s">
        <v>3</v>
      </c>
      <c r="D15" s="10"/>
      <c r="E15" s="87" t="s">
        <v>68</v>
      </c>
      <c r="F15" s="95">
        <v>0.45</v>
      </c>
      <c r="G15" s="119" t="s">
        <v>3</v>
      </c>
      <c r="H15" s="119"/>
      <c r="I15" s="87" t="s">
        <v>68</v>
      </c>
      <c r="J15" s="95">
        <v>0.48</v>
      </c>
      <c r="K15" s="80"/>
      <c r="L15" s="80"/>
      <c r="M15" s="80"/>
      <c r="N15" s="80"/>
      <c r="O15" s="80"/>
    </row>
    <row r="16" spans="2:15" s="34" customFormat="1" ht="46.5" customHeight="1">
      <c r="B16" s="89" t="s">
        <v>60</v>
      </c>
      <c r="C16" s="10" t="s">
        <v>3</v>
      </c>
      <c r="D16" s="10"/>
      <c r="E16" s="87" t="s">
        <v>68</v>
      </c>
      <c r="F16" s="95">
        <v>5.48</v>
      </c>
      <c r="G16" s="119" t="s">
        <v>3</v>
      </c>
      <c r="H16" s="119"/>
      <c r="I16" s="87" t="s">
        <v>68</v>
      </c>
      <c r="J16" s="95" t="s">
        <v>137</v>
      </c>
      <c r="K16" s="81" t="s">
        <v>63</v>
      </c>
      <c r="L16" s="81" t="s">
        <v>64</v>
      </c>
      <c r="M16" s="81" t="s">
        <v>65</v>
      </c>
      <c r="N16" s="81" t="s">
        <v>66</v>
      </c>
      <c r="O16" s="81" t="s">
        <v>67</v>
      </c>
    </row>
    <row r="17" spans="2:15" s="34" customFormat="1" ht="46.5" customHeight="1">
      <c r="B17" s="89" t="s">
        <v>61</v>
      </c>
      <c r="C17" s="10" t="s">
        <v>3</v>
      </c>
      <c r="D17" s="10"/>
      <c r="E17" s="87" t="s">
        <v>68</v>
      </c>
      <c r="F17" s="88">
        <v>0.08</v>
      </c>
      <c r="G17" s="119" t="s">
        <v>3</v>
      </c>
      <c r="H17" s="119"/>
      <c r="I17" s="87" t="s">
        <v>68</v>
      </c>
      <c r="J17" s="88">
        <v>0.08</v>
      </c>
      <c r="K17" s="82">
        <v>36378420560</v>
      </c>
      <c r="L17" s="86">
        <v>1455136822.4</v>
      </c>
      <c r="M17" s="82">
        <v>328473323.3408578</v>
      </c>
      <c r="N17" s="82">
        <v>20709741360</v>
      </c>
      <c r="O17" s="82">
        <v>36378420560</v>
      </c>
    </row>
    <row r="18" spans="2:15" s="34" customFormat="1" ht="46.5" customHeight="1">
      <c r="B18" s="89" t="s">
        <v>62</v>
      </c>
      <c r="C18" s="10" t="s">
        <v>3</v>
      </c>
      <c r="D18" s="10"/>
      <c r="E18" s="87" t="s">
        <v>68</v>
      </c>
      <c r="F18" s="88">
        <v>0.04</v>
      </c>
      <c r="G18" s="119" t="s">
        <v>3</v>
      </c>
      <c r="H18" s="119"/>
      <c r="I18" s="87" t="s">
        <v>68</v>
      </c>
      <c r="J18" s="88">
        <v>0.04</v>
      </c>
      <c r="K18" s="80"/>
      <c r="L18" s="80"/>
      <c r="M18" s="80"/>
      <c r="N18" s="80"/>
      <c r="O18" s="80"/>
    </row>
    <row r="19" spans="2:5" ht="14.25">
      <c r="B19" s="3"/>
      <c r="C19" s="4"/>
      <c r="D19" s="4"/>
      <c r="E19" s="4"/>
    </row>
    <row r="20" spans="2:15" s="33" customFormat="1" ht="14.25">
      <c r="B20" s="53"/>
      <c r="C20" s="19"/>
      <c r="D20" s="19"/>
      <c r="E20" s="19"/>
      <c r="H20" s="80"/>
      <c r="I20" s="80"/>
      <c r="J20" s="80"/>
      <c r="K20" s="80"/>
      <c r="L20" s="80"/>
      <c r="M20" s="80"/>
      <c r="N20" s="80"/>
      <c r="O20" s="80"/>
    </row>
    <row r="21" spans="2:15" s="33" customFormat="1" ht="22.5" customHeight="1">
      <c r="B21" s="9" t="s">
        <v>15</v>
      </c>
      <c r="C21" s="115" t="s">
        <v>16</v>
      </c>
      <c r="D21" s="116"/>
      <c r="E21" s="112" t="s">
        <v>19</v>
      </c>
      <c r="F21" s="111" t="s">
        <v>2</v>
      </c>
      <c r="G21" s="80"/>
      <c r="H21" s="80"/>
      <c r="I21" s="80"/>
      <c r="J21" s="80"/>
      <c r="K21" s="80"/>
      <c r="L21" s="80"/>
      <c r="M21" s="80"/>
      <c r="N21" s="80"/>
      <c r="O21" s="80"/>
    </row>
    <row r="22" spans="2:15" s="33" customFormat="1" ht="30" customHeight="1">
      <c r="B22" s="54" t="str">
        <f>+C2</f>
        <v>Sanambiente SAS</v>
      </c>
      <c r="C22" s="167" t="s">
        <v>3</v>
      </c>
      <c r="D22" s="168"/>
      <c r="E22" s="113"/>
      <c r="F22" s="117"/>
      <c r="G22" s="80"/>
      <c r="H22" s="80"/>
      <c r="I22" s="80"/>
      <c r="J22" s="80"/>
      <c r="K22" s="80"/>
      <c r="L22" s="80"/>
      <c r="M22" s="80"/>
      <c r="N22" s="80"/>
      <c r="O22" s="80"/>
    </row>
    <row r="23" spans="2:15" s="33" customFormat="1" ht="14.25">
      <c r="B23" s="54" t="str">
        <f>+G2</f>
        <v>HACH COLOMBIA SAS</v>
      </c>
      <c r="C23" s="167" t="s">
        <v>3</v>
      </c>
      <c r="D23" s="168"/>
      <c r="E23" s="113"/>
      <c r="F23" s="117"/>
      <c r="H23" s="80"/>
      <c r="I23" s="80"/>
      <c r="J23" s="80"/>
      <c r="K23" s="80"/>
      <c r="L23" s="80"/>
      <c r="M23" s="80"/>
      <c r="N23" s="80"/>
      <c r="O23" s="80"/>
    </row>
    <row r="24" spans="2:15" s="33" customFormat="1" ht="14.25">
      <c r="B24" s="53"/>
      <c r="C24" s="19"/>
      <c r="D24" s="20"/>
      <c r="E24" s="20"/>
      <c r="H24" s="80"/>
      <c r="I24" s="80"/>
      <c r="J24" s="80"/>
      <c r="K24" s="80"/>
      <c r="L24" s="80"/>
      <c r="M24" s="80"/>
      <c r="N24" s="80"/>
      <c r="O24" s="80"/>
    </row>
    <row r="25" spans="2:15" s="33" customFormat="1" ht="14.25">
      <c r="B25" s="53"/>
      <c r="C25" s="19"/>
      <c r="D25" s="19"/>
      <c r="E25" s="55"/>
      <c r="H25" s="80"/>
      <c r="I25" s="80"/>
      <c r="J25" s="80"/>
      <c r="K25" s="80"/>
      <c r="L25" s="80"/>
      <c r="M25" s="80"/>
      <c r="N25" s="80"/>
      <c r="O25" s="80"/>
    </row>
    <row r="26" spans="2:15" s="33" customFormat="1" ht="14.25">
      <c r="B26" s="50" t="s">
        <v>153</v>
      </c>
      <c r="C26" s="56"/>
      <c r="D26" s="50"/>
      <c r="E26" s="57"/>
      <c r="H26" s="80"/>
      <c r="I26" s="80"/>
      <c r="J26" s="80"/>
      <c r="K26" s="80"/>
      <c r="L26" s="80"/>
      <c r="M26" s="80"/>
      <c r="N26" s="80"/>
      <c r="O26" s="80"/>
    </row>
    <row r="27" spans="2:15" s="33" customFormat="1" ht="14.25">
      <c r="B27" s="58" t="s">
        <v>120</v>
      </c>
      <c r="C27" s="59"/>
      <c r="D27" s="59"/>
      <c r="E27" s="21"/>
      <c r="H27" s="80"/>
      <c r="I27" s="80"/>
      <c r="J27" s="80"/>
      <c r="K27" s="80"/>
      <c r="L27" s="80"/>
      <c r="M27" s="80"/>
      <c r="N27" s="80"/>
      <c r="O27" s="80"/>
    </row>
    <row r="28" spans="2:15" s="33" customFormat="1" ht="14.25">
      <c r="B28" s="60" t="s">
        <v>25</v>
      </c>
      <c r="C28" s="61"/>
      <c r="D28" s="61"/>
      <c r="E28" s="22"/>
      <c r="H28" s="80"/>
      <c r="I28" s="80"/>
      <c r="J28" s="80"/>
      <c r="K28" s="80"/>
      <c r="L28" s="80"/>
      <c r="M28" s="80"/>
      <c r="N28" s="80"/>
      <c r="O28" s="80"/>
    </row>
    <row r="29" spans="2:15" s="33" customFormat="1" ht="14.25">
      <c r="B29" s="60" t="s">
        <v>17</v>
      </c>
      <c r="C29" s="61"/>
      <c r="D29" s="61"/>
      <c r="E29" s="22"/>
      <c r="H29" s="80"/>
      <c r="I29" s="80"/>
      <c r="J29" s="80"/>
      <c r="K29" s="80"/>
      <c r="L29" s="80"/>
      <c r="M29" s="80"/>
      <c r="N29" s="80"/>
      <c r="O29" s="80"/>
    </row>
  </sheetData>
  <sheetProtection/>
  <mergeCells count="26">
    <mergeCell ref="I7:J7"/>
    <mergeCell ref="I8:J8"/>
    <mergeCell ref="C1:J1"/>
    <mergeCell ref="B10:J10"/>
    <mergeCell ref="G12:H12"/>
    <mergeCell ref="I12:J13"/>
    <mergeCell ref="G11:J11"/>
    <mergeCell ref="G2:J2"/>
    <mergeCell ref="G3:H3"/>
    <mergeCell ref="I3:J4"/>
    <mergeCell ref="I5:J5"/>
    <mergeCell ref="I6:J6"/>
    <mergeCell ref="E5:F5"/>
    <mergeCell ref="E6:F6"/>
    <mergeCell ref="B2:B4"/>
    <mergeCell ref="C3:D3"/>
    <mergeCell ref="E3:F4"/>
    <mergeCell ref="C2:F2"/>
    <mergeCell ref="C23:D23"/>
    <mergeCell ref="C22:D22"/>
    <mergeCell ref="E12:F13"/>
    <mergeCell ref="C12:D12"/>
    <mergeCell ref="C11:F11"/>
    <mergeCell ref="B11:B13"/>
    <mergeCell ref="E7:F7"/>
    <mergeCell ref="E8:F8"/>
  </mergeCells>
  <printOptions/>
  <pageMargins left="0.23622047244094488" right="0.23622047244094488" top="0.7480314960629921" bottom="0.7480314960629921" header="0.31496062992125984" footer="0.31496062992125984"/>
  <pageSetup fitToHeight="0"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view="pageBreakPreview" zoomScale="90" zoomScaleSheetLayoutView="90" zoomScalePageLayoutView="0" workbookViewId="0" topLeftCell="A1">
      <selection activeCell="A14" sqref="A14"/>
    </sheetView>
  </sheetViews>
  <sheetFormatPr defaultColWidth="11.421875" defaultRowHeight="15"/>
  <cols>
    <col min="1" max="1" width="34.00390625" style="43" customWidth="1"/>
    <col min="2" max="2" width="11.421875" style="43" customWidth="1"/>
    <col min="3" max="3" width="16.140625" style="43" customWidth="1"/>
    <col min="4" max="4" width="17.8515625" style="43" customWidth="1"/>
    <col min="5" max="6" width="11.421875" style="43" customWidth="1"/>
    <col min="7" max="7" width="16.00390625" style="43" customWidth="1"/>
    <col min="8" max="8" width="17.421875" style="43" customWidth="1"/>
    <col min="9" max="16384" width="11.421875" style="43" customWidth="1"/>
  </cols>
  <sheetData>
    <row r="1" spans="1:10" ht="73.5" customHeight="1">
      <c r="A1" s="5"/>
      <c r="B1" s="172" t="s">
        <v>108</v>
      </c>
      <c r="C1" s="173"/>
      <c r="D1" s="173"/>
      <c r="E1" s="152"/>
      <c r="F1" s="152"/>
      <c r="G1" s="152"/>
      <c r="H1" s="152"/>
      <c r="I1" s="152"/>
      <c r="J1" s="174"/>
    </row>
    <row r="2" spans="1:10" ht="174" customHeight="1">
      <c r="A2" s="175" t="s">
        <v>118</v>
      </c>
      <c r="B2" s="176"/>
      <c r="C2" s="176"/>
      <c r="D2" s="176"/>
      <c r="E2" s="176"/>
      <c r="F2" s="176"/>
      <c r="G2" s="176"/>
      <c r="H2" s="176"/>
      <c r="I2" s="176"/>
      <c r="J2" s="177"/>
    </row>
    <row r="4" spans="1:10" s="44" customFormat="1" ht="15">
      <c r="A4" s="178" t="s">
        <v>50</v>
      </c>
      <c r="B4" s="178"/>
      <c r="C4" s="178"/>
      <c r="D4" s="178"/>
      <c r="E4" s="178"/>
      <c r="F4" s="178"/>
      <c r="G4" s="178"/>
      <c r="H4" s="178"/>
      <c r="I4" s="178"/>
      <c r="J4" s="178"/>
    </row>
    <row r="5" spans="1:10" s="44" customFormat="1" ht="43.5" customHeight="1">
      <c r="A5" s="45" t="s">
        <v>15</v>
      </c>
      <c r="B5" s="179" t="s">
        <v>51</v>
      </c>
      <c r="C5" s="154"/>
      <c r="D5" s="180"/>
      <c r="E5" s="179" t="s">
        <v>21</v>
      </c>
      <c r="F5" s="139"/>
      <c r="G5" s="179" t="s">
        <v>22</v>
      </c>
      <c r="H5" s="139"/>
      <c r="I5" s="179" t="s">
        <v>48</v>
      </c>
      <c r="J5" s="139"/>
    </row>
    <row r="6" spans="1:10" s="44" customFormat="1" ht="36.75" customHeight="1">
      <c r="A6" s="46" t="str">
        <f>+'COMPONENTE FINANCIERO'!C2</f>
        <v>Sanambiente SAS</v>
      </c>
      <c r="B6" s="181" t="s">
        <v>114</v>
      </c>
      <c r="C6" s="154"/>
      <c r="D6" s="154"/>
      <c r="E6" s="181" t="s">
        <v>115</v>
      </c>
      <c r="F6" s="154"/>
      <c r="G6" s="181" t="s">
        <v>30</v>
      </c>
      <c r="H6" s="154"/>
      <c r="I6" s="182"/>
      <c r="J6" s="180"/>
    </row>
    <row r="7" spans="1:10" ht="41.25" customHeight="1">
      <c r="A7" s="46" t="s">
        <v>143</v>
      </c>
      <c r="B7" s="181" t="s">
        <v>138</v>
      </c>
      <c r="C7" s="154"/>
      <c r="D7" s="154"/>
      <c r="E7" s="181" t="s">
        <v>139</v>
      </c>
      <c r="F7" s="154"/>
      <c r="G7" s="181" t="s">
        <v>30</v>
      </c>
      <c r="H7" s="154"/>
      <c r="I7" s="182"/>
      <c r="J7" s="180"/>
    </row>
    <row r="8" spans="1:10" ht="14.25">
      <c r="A8" s="47"/>
      <c r="B8" s="47"/>
      <c r="C8" s="47"/>
      <c r="D8" s="47"/>
      <c r="E8" s="47"/>
      <c r="F8" s="47"/>
      <c r="G8" s="47"/>
      <c r="H8" s="47"/>
      <c r="I8" s="47"/>
      <c r="J8" s="47"/>
    </row>
    <row r="9" spans="1:10" s="44" customFormat="1" ht="17.25" customHeight="1">
      <c r="A9" s="47"/>
      <c r="B9" s="47"/>
      <c r="C9" s="47"/>
      <c r="D9" s="47"/>
      <c r="E9" s="47"/>
      <c r="F9" s="47"/>
      <c r="G9" s="47"/>
      <c r="H9" s="47"/>
      <c r="I9" s="47"/>
      <c r="J9" s="47"/>
    </row>
    <row r="10" spans="1:10" s="44" customFormat="1" ht="15">
      <c r="A10" s="48" t="s">
        <v>15</v>
      </c>
      <c r="B10" s="179" t="s">
        <v>16</v>
      </c>
      <c r="C10" s="139"/>
      <c r="D10" s="179" t="s">
        <v>19</v>
      </c>
      <c r="E10" s="139"/>
      <c r="F10" s="179" t="s">
        <v>2</v>
      </c>
      <c r="G10" s="179"/>
      <c r="H10" s="179"/>
      <c r="I10" s="179"/>
      <c r="J10" s="179"/>
    </row>
    <row r="11" spans="1:10" s="44" customFormat="1" ht="15">
      <c r="A11" s="46" t="str">
        <f>+A6</f>
        <v>Sanambiente SAS</v>
      </c>
      <c r="B11" s="181" t="s">
        <v>3</v>
      </c>
      <c r="C11" s="154"/>
      <c r="D11" s="183"/>
      <c r="E11" s="174"/>
      <c r="F11" s="181"/>
      <c r="G11" s="181"/>
      <c r="H11" s="181"/>
      <c r="I11" s="181"/>
      <c r="J11" s="181"/>
    </row>
    <row r="12" spans="1:10" s="44" customFormat="1" ht="30" customHeight="1">
      <c r="A12" s="46" t="str">
        <f>+A7</f>
        <v>HACH COLOMBIA SAS</v>
      </c>
      <c r="B12" s="181" t="s">
        <v>3</v>
      </c>
      <c r="C12" s="154"/>
      <c r="D12" s="183"/>
      <c r="E12" s="174"/>
      <c r="F12" s="181"/>
      <c r="G12" s="181"/>
      <c r="H12" s="181"/>
      <c r="I12" s="181"/>
      <c r="J12" s="181"/>
    </row>
    <row r="13" spans="1:10" s="44" customFormat="1" ht="15" customHeight="1">
      <c r="A13" s="49"/>
      <c r="B13" s="49"/>
      <c r="C13" s="49"/>
      <c r="D13" s="49"/>
      <c r="E13" s="49"/>
      <c r="F13" s="49"/>
      <c r="G13" s="49"/>
      <c r="H13" s="49"/>
      <c r="I13" s="49"/>
      <c r="J13" s="49"/>
    </row>
    <row r="14" spans="1:10" s="44" customFormat="1" ht="15" customHeight="1">
      <c r="A14" s="25" t="s">
        <v>153</v>
      </c>
      <c r="B14" s="49"/>
      <c r="C14" s="49"/>
      <c r="D14" s="49"/>
      <c r="E14" s="49"/>
      <c r="F14" s="49"/>
      <c r="G14" s="49"/>
      <c r="H14" s="49"/>
      <c r="I14" s="49"/>
      <c r="J14" s="49"/>
    </row>
    <row r="15" spans="1:10" s="44" customFormat="1" ht="15" customHeight="1">
      <c r="A15" s="62" t="s">
        <v>49</v>
      </c>
      <c r="B15" s="62"/>
      <c r="C15" s="62"/>
      <c r="D15" s="62"/>
      <c r="E15" s="62"/>
      <c r="F15" s="49"/>
      <c r="G15" s="49"/>
      <c r="H15" s="49"/>
      <c r="I15" s="49"/>
      <c r="J15" s="49"/>
    </row>
    <row r="16" spans="1:10" s="44" customFormat="1" ht="15" customHeight="1">
      <c r="A16" s="62" t="s">
        <v>6</v>
      </c>
      <c r="B16" s="62"/>
      <c r="C16" s="62"/>
      <c r="D16" s="62"/>
      <c r="E16" s="62"/>
      <c r="F16" s="49"/>
      <c r="G16" s="49"/>
      <c r="H16" s="49"/>
      <c r="I16" s="49"/>
      <c r="J16" s="49"/>
    </row>
    <row r="17" spans="1:10" ht="15">
      <c r="A17" s="62" t="s">
        <v>17</v>
      </c>
      <c r="B17" s="62"/>
      <c r="C17" s="62"/>
      <c r="D17" s="62"/>
      <c r="E17" s="62"/>
      <c r="F17" s="49"/>
      <c r="G17" s="49"/>
      <c r="H17" s="49"/>
      <c r="I17" s="49"/>
      <c r="J17" s="49"/>
    </row>
  </sheetData>
  <sheetProtection/>
  <mergeCells count="24">
    <mergeCell ref="B7:D7"/>
    <mergeCell ref="E7:F7"/>
    <mergeCell ref="G7:H7"/>
    <mergeCell ref="I7:J7"/>
    <mergeCell ref="B12:C12"/>
    <mergeCell ref="D12:E12"/>
    <mergeCell ref="F12:J12"/>
    <mergeCell ref="B10:C10"/>
    <mergeCell ref="D10:E10"/>
    <mergeCell ref="B11:C11"/>
    <mergeCell ref="D11:E11"/>
    <mergeCell ref="F10:J10"/>
    <mergeCell ref="F11:J11"/>
    <mergeCell ref="B1:J1"/>
    <mergeCell ref="A2:J2"/>
    <mergeCell ref="A4:J4"/>
    <mergeCell ref="B5:D5"/>
    <mergeCell ref="B6:D6"/>
    <mergeCell ref="E5:F5"/>
    <mergeCell ref="G5:H5"/>
    <mergeCell ref="G6:H6"/>
    <mergeCell ref="I5:J5"/>
    <mergeCell ref="I6:J6"/>
    <mergeCell ref="E6:F6"/>
  </mergeCells>
  <printOptions/>
  <pageMargins left="1.1023622047244095" right="0.7086614173228347" top="0.7480314960629921" bottom="0.7480314960629921" header="0.31496062992125984" footer="0.31496062992125984"/>
  <pageSetup fitToHeight="1" fitToWidth="1" horizontalDpi="600" verticalDpi="600" orientation="landscape"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7"/>
  <sheetViews>
    <sheetView zoomScale="84" zoomScaleNormal="84" zoomScalePageLayoutView="0" workbookViewId="0" topLeftCell="A1">
      <selection activeCell="A14" sqref="A14"/>
    </sheetView>
  </sheetViews>
  <sheetFormatPr defaultColWidth="11.421875" defaultRowHeight="15"/>
  <cols>
    <col min="1" max="1" width="34.140625" style="49" customWidth="1"/>
    <col min="2" max="2" width="40.7109375" style="49" customWidth="1"/>
    <col min="3" max="4" width="8.421875" style="49" customWidth="1"/>
    <col min="5" max="5" width="16.140625" style="49" customWidth="1"/>
    <col min="6" max="6" width="4.57421875" style="49" customWidth="1"/>
    <col min="7" max="7" width="4.00390625" style="49" customWidth="1"/>
    <col min="8" max="8" width="24.140625" style="49" customWidth="1"/>
    <col min="9" max="9" width="4.421875" style="49" customWidth="1"/>
    <col min="10" max="10" width="4.28125" style="49" customWidth="1"/>
    <col min="11" max="11" width="13.421875" style="49" customWidth="1"/>
    <col min="12" max="13" width="8.421875" style="49" customWidth="1"/>
    <col min="14" max="14" width="16.140625" style="49" customWidth="1"/>
    <col min="15" max="15" width="4.57421875" style="49" customWidth="1"/>
    <col min="16" max="16" width="4.00390625" style="49" customWidth="1"/>
    <col min="17" max="17" width="24.140625" style="49" customWidth="1"/>
    <col min="18" max="18" width="4.421875" style="49" customWidth="1"/>
    <col min="19" max="19" width="4.28125" style="49" customWidth="1"/>
    <col min="20" max="20" width="13.421875" style="49" customWidth="1"/>
    <col min="21" max="16384" width="11.421875" style="49" customWidth="1"/>
  </cols>
  <sheetData>
    <row r="1" spans="1:20" ht="83.25" customHeight="1">
      <c r="A1" s="51"/>
      <c r="B1" s="135" t="s">
        <v>109</v>
      </c>
      <c r="C1" s="136"/>
      <c r="D1" s="136"/>
      <c r="E1" s="136"/>
      <c r="F1" s="136"/>
      <c r="G1" s="136"/>
      <c r="H1" s="136"/>
      <c r="I1" s="136"/>
      <c r="J1" s="136"/>
      <c r="K1" s="136"/>
      <c r="L1" s="136"/>
      <c r="M1" s="136"/>
      <c r="N1" s="136"/>
      <c r="O1" s="136"/>
      <c r="P1" s="136"/>
      <c r="Q1" s="136"/>
      <c r="R1" s="136"/>
      <c r="S1" s="136"/>
      <c r="T1" s="136"/>
    </row>
    <row r="2" spans="1:20" ht="21" customHeight="1">
      <c r="A2" s="145" t="s">
        <v>23</v>
      </c>
      <c r="B2" s="145"/>
      <c r="C2" s="192" t="str">
        <f>+'EXPERIENCIA GENERAL'!A11</f>
        <v>Sanambiente SAS</v>
      </c>
      <c r="D2" s="193"/>
      <c r="E2" s="193"/>
      <c r="F2" s="193"/>
      <c r="G2" s="193"/>
      <c r="H2" s="193"/>
      <c r="I2" s="193"/>
      <c r="J2" s="193"/>
      <c r="K2" s="194"/>
      <c r="L2" s="192" t="s">
        <v>122</v>
      </c>
      <c r="M2" s="193"/>
      <c r="N2" s="193"/>
      <c r="O2" s="193"/>
      <c r="P2" s="193"/>
      <c r="Q2" s="193"/>
      <c r="R2" s="193"/>
      <c r="S2" s="193"/>
      <c r="T2" s="194"/>
    </row>
    <row r="3" spans="1:20" ht="21" customHeight="1">
      <c r="A3" s="145"/>
      <c r="B3" s="145"/>
      <c r="C3" s="138" t="s">
        <v>9</v>
      </c>
      <c r="D3" s="138"/>
      <c r="E3" s="195" t="s">
        <v>2</v>
      </c>
      <c r="F3" s="195"/>
      <c r="G3" s="195"/>
      <c r="H3" s="195"/>
      <c r="I3" s="195"/>
      <c r="J3" s="195"/>
      <c r="K3" s="195"/>
      <c r="L3" s="138" t="s">
        <v>9</v>
      </c>
      <c r="M3" s="138"/>
      <c r="N3" s="195" t="s">
        <v>2</v>
      </c>
      <c r="O3" s="195"/>
      <c r="P3" s="195"/>
      <c r="Q3" s="195"/>
      <c r="R3" s="195"/>
      <c r="S3" s="195"/>
      <c r="T3" s="195"/>
    </row>
    <row r="4" spans="1:20" ht="15">
      <c r="A4" s="145"/>
      <c r="B4" s="145"/>
      <c r="C4" s="12" t="s">
        <v>5</v>
      </c>
      <c r="D4" s="12" t="s">
        <v>10</v>
      </c>
      <c r="E4" s="195"/>
      <c r="F4" s="195"/>
      <c r="G4" s="195"/>
      <c r="H4" s="195"/>
      <c r="I4" s="195"/>
      <c r="J4" s="195"/>
      <c r="K4" s="195"/>
      <c r="L4" s="118" t="s">
        <v>5</v>
      </c>
      <c r="M4" s="118" t="s">
        <v>10</v>
      </c>
      <c r="N4" s="195"/>
      <c r="O4" s="195"/>
      <c r="P4" s="195"/>
      <c r="Q4" s="195"/>
      <c r="R4" s="195"/>
      <c r="S4" s="195"/>
      <c r="T4" s="195"/>
    </row>
    <row r="5" spans="1:20" ht="111.75" customHeight="1">
      <c r="A5" s="200" t="s">
        <v>86</v>
      </c>
      <c r="B5" s="201"/>
      <c r="C5" s="198" t="s">
        <v>3</v>
      </c>
      <c r="D5" s="185"/>
      <c r="E5" s="186" t="s">
        <v>145</v>
      </c>
      <c r="F5" s="187"/>
      <c r="G5" s="187"/>
      <c r="H5" s="187"/>
      <c r="I5" s="187"/>
      <c r="J5" s="187"/>
      <c r="K5" s="188"/>
      <c r="L5" s="198"/>
      <c r="M5" s="185" t="s">
        <v>3</v>
      </c>
      <c r="N5" s="186" t="s">
        <v>140</v>
      </c>
      <c r="O5" s="187"/>
      <c r="P5" s="187"/>
      <c r="Q5" s="187"/>
      <c r="R5" s="187"/>
      <c r="S5" s="187"/>
      <c r="T5" s="188"/>
    </row>
    <row r="6" spans="1:20" ht="345" customHeight="1">
      <c r="A6" s="202"/>
      <c r="B6" s="203"/>
      <c r="C6" s="199"/>
      <c r="D6" s="153"/>
      <c r="E6" s="189"/>
      <c r="F6" s="190"/>
      <c r="G6" s="190"/>
      <c r="H6" s="190"/>
      <c r="I6" s="190"/>
      <c r="J6" s="190"/>
      <c r="K6" s="191"/>
      <c r="L6" s="199"/>
      <c r="M6" s="153"/>
      <c r="N6" s="189"/>
      <c r="O6" s="190"/>
      <c r="P6" s="190"/>
      <c r="Q6" s="190"/>
      <c r="R6" s="190"/>
      <c r="S6" s="190"/>
      <c r="T6" s="191"/>
    </row>
    <row r="7" ht="7.5" customHeight="1"/>
    <row r="8" spans="1:11" ht="36.75" customHeight="1">
      <c r="A8" s="184" t="s">
        <v>29</v>
      </c>
      <c r="B8" s="184"/>
      <c r="C8" s="184"/>
      <c r="D8" s="184"/>
      <c r="E8" s="184"/>
      <c r="F8" s="184"/>
      <c r="G8" s="184"/>
      <c r="H8" s="184"/>
      <c r="I8" s="184"/>
      <c r="J8" s="184"/>
      <c r="K8" s="184"/>
    </row>
    <row r="9" ht="9.75" customHeight="1"/>
    <row r="10" spans="1:11" ht="15">
      <c r="A10" s="48" t="s">
        <v>15</v>
      </c>
      <c r="B10" s="48" t="s">
        <v>16</v>
      </c>
      <c r="C10" s="195" t="s">
        <v>19</v>
      </c>
      <c r="D10" s="195"/>
      <c r="E10" s="195"/>
      <c r="F10" s="195"/>
      <c r="G10" s="195"/>
      <c r="H10" s="195" t="s">
        <v>2</v>
      </c>
      <c r="I10" s="195"/>
      <c r="J10" s="195"/>
      <c r="K10" s="195"/>
    </row>
    <row r="11" spans="1:11" s="67" customFormat="1" ht="118.5" customHeight="1">
      <c r="A11" s="65" t="str">
        <f>+'EXPERIENCIA GENERAL'!A11</f>
        <v>Sanambiente SAS</v>
      </c>
      <c r="B11" s="66" t="s">
        <v>7</v>
      </c>
      <c r="C11" s="196"/>
      <c r="D11" s="196"/>
      <c r="E11" s="196"/>
      <c r="F11" s="196"/>
      <c r="G11" s="196"/>
      <c r="H11" s="197"/>
      <c r="I11" s="197"/>
      <c r="J11" s="197"/>
      <c r="K11" s="197"/>
    </row>
    <row r="12" spans="1:11" ht="69" customHeight="1">
      <c r="A12" s="65" t="str">
        <f>+'EXPERIENCIA GENERAL'!A12</f>
        <v>HACH COLOMBIA SAS</v>
      </c>
      <c r="B12" s="122"/>
      <c r="C12" s="196" t="s">
        <v>7</v>
      </c>
      <c r="D12" s="196"/>
      <c r="E12" s="196"/>
      <c r="F12" s="196"/>
      <c r="G12" s="196"/>
      <c r="H12" s="197" t="s">
        <v>147</v>
      </c>
      <c r="I12" s="197"/>
      <c r="J12" s="197"/>
      <c r="K12" s="197"/>
    </row>
    <row r="14" spans="1:8" ht="15">
      <c r="A14" s="25" t="s">
        <v>153</v>
      </c>
      <c r="B14" s="52"/>
      <c r="H14" s="52"/>
    </row>
    <row r="15" spans="1:8" ht="15">
      <c r="A15" s="63" t="str">
        <f>+'EXPERIENCIA GENERAL'!A15</f>
        <v>MARÍA ISABEL LÓPEZ MARTÍNEZ</v>
      </c>
      <c r="B15" s="63"/>
      <c r="C15" s="64"/>
      <c r="D15" s="64"/>
      <c r="E15" s="64"/>
      <c r="F15" s="64"/>
      <c r="G15" s="64"/>
      <c r="H15" s="62"/>
    </row>
    <row r="16" spans="1:8" ht="15">
      <c r="A16" s="63" t="s">
        <v>6</v>
      </c>
      <c r="B16" s="63"/>
      <c r="C16" s="64"/>
      <c r="D16" s="64"/>
      <c r="E16" s="64"/>
      <c r="F16" s="64"/>
      <c r="G16" s="64"/>
      <c r="H16" s="62"/>
    </row>
    <row r="17" spans="1:8" ht="15">
      <c r="A17" s="63" t="s">
        <v>17</v>
      </c>
      <c r="B17" s="63"/>
      <c r="C17" s="64"/>
      <c r="D17" s="64"/>
      <c r="E17" s="64"/>
      <c r="F17" s="64"/>
      <c r="G17" s="64"/>
      <c r="H17" s="63"/>
    </row>
  </sheetData>
  <sheetProtection/>
  <mergeCells count="22">
    <mergeCell ref="C12:G12"/>
    <mergeCell ref="H12:K12"/>
    <mergeCell ref="B1:T1"/>
    <mergeCell ref="L2:T2"/>
    <mergeCell ref="L3:M3"/>
    <mergeCell ref="N3:T4"/>
    <mergeCell ref="L5:L6"/>
    <mergeCell ref="M5:M6"/>
    <mergeCell ref="N5:T6"/>
    <mergeCell ref="C11:G11"/>
    <mergeCell ref="H11:K11"/>
    <mergeCell ref="A2:B4"/>
    <mergeCell ref="C10:G10"/>
    <mergeCell ref="H10:K10"/>
    <mergeCell ref="A5:B6"/>
    <mergeCell ref="C5:C6"/>
    <mergeCell ref="A8:K8"/>
    <mergeCell ref="D5:D6"/>
    <mergeCell ref="E5:K6"/>
    <mergeCell ref="C3:D3"/>
    <mergeCell ref="C2:K2"/>
    <mergeCell ref="E3:K4"/>
  </mergeCells>
  <printOptions/>
  <pageMargins left="1.1023622047244095" right="0.7086614173228347" top="0.7480314960629921" bottom="0.7480314960629921" header="0.31496062992125984" footer="0.31496062992125984"/>
  <pageSetup fitToHeight="1" fitToWidth="1" horizontalDpi="600" verticalDpi="600" orientation="landscape"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view="pageBreakPreview" zoomScale="80" zoomScaleNormal="85" zoomScaleSheetLayoutView="80" zoomScalePageLayoutView="55" workbookViewId="0" topLeftCell="A1">
      <pane ySplit="5" topLeftCell="A6" activePane="bottomLeft" state="frozen"/>
      <selection pane="topLeft" activeCell="A1" sqref="A1"/>
      <selection pane="bottomLeft" activeCell="A27" sqref="A27:C27"/>
    </sheetView>
  </sheetViews>
  <sheetFormatPr defaultColWidth="11.421875" defaultRowHeight="15"/>
  <cols>
    <col min="1" max="1" width="16.140625" style="69" customWidth="1"/>
    <col min="2" max="2" width="24.8515625" style="69" customWidth="1"/>
    <col min="3" max="3" width="15.7109375" style="69" customWidth="1"/>
    <col min="4" max="4" width="16.421875" style="69" customWidth="1"/>
    <col min="5" max="6" width="15.57421875" style="69" customWidth="1"/>
    <col min="7" max="7" width="51.8515625" style="69" customWidth="1"/>
    <col min="8" max="9" width="15.57421875" style="69" customWidth="1"/>
    <col min="10" max="10" width="51.8515625" style="69" customWidth="1"/>
    <col min="11" max="16384" width="11.421875" style="69" customWidth="1"/>
  </cols>
  <sheetData>
    <row r="1" spans="1:7" ht="26.25" customHeight="1">
      <c r="A1" s="206" t="s">
        <v>52</v>
      </c>
      <c r="B1" s="206"/>
      <c r="C1" s="206"/>
      <c r="D1" s="206"/>
      <c r="E1" s="206"/>
      <c r="F1" s="206"/>
      <c r="G1" s="206"/>
    </row>
    <row r="2" spans="1:7" ht="65.25" customHeight="1">
      <c r="A2" s="70"/>
      <c r="B2" s="220" t="s">
        <v>110</v>
      </c>
      <c r="C2" s="220"/>
      <c r="D2" s="220"/>
      <c r="E2" s="220"/>
      <c r="F2" s="220"/>
      <c r="G2" s="220"/>
    </row>
    <row r="3" spans="1:7" ht="65.25" customHeight="1">
      <c r="A3" s="71"/>
      <c r="B3" s="68"/>
      <c r="C3" s="68"/>
      <c r="D3" s="68"/>
      <c r="E3" s="68"/>
      <c r="F3" s="68"/>
      <c r="G3" s="68"/>
    </row>
    <row r="4" spans="1:10" ht="24" customHeight="1">
      <c r="A4" s="207" t="s">
        <v>53</v>
      </c>
      <c r="B4" s="207"/>
      <c r="C4" s="207"/>
      <c r="D4" s="207"/>
      <c r="E4" s="218" t="str">
        <f>+'EXPERIENCIA ESPECIFICA'!A11</f>
        <v>Sanambiente SAS</v>
      </c>
      <c r="F4" s="218"/>
      <c r="G4" s="219"/>
      <c r="H4" s="218" t="s">
        <v>143</v>
      </c>
      <c r="I4" s="218"/>
      <c r="J4" s="219"/>
    </row>
    <row r="5" spans="1:10" ht="30.75" customHeight="1">
      <c r="A5" s="207"/>
      <c r="B5" s="207"/>
      <c r="C5" s="207"/>
      <c r="D5" s="207"/>
      <c r="E5" s="72" t="s">
        <v>0</v>
      </c>
      <c r="F5" s="72" t="s">
        <v>1</v>
      </c>
      <c r="G5" s="72" t="s">
        <v>2</v>
      </c>
      <c r="H5" s="124" t="s">
        <v>0</v>
      </c>
      <c r="I5" s="124" t="s">
        <v>1</v>
      </c>
      <c r="J5" s="124" t="s">
        <v>2</v>
      </c>
    </row>
    <row r="6" spans="1:10" ht="41.25" customHeight="1">
      <c r="A6" s="221" t="s">
        <v>69</v>
      </c>
      <c r="B6" s="222"/>
      <c r="C6" s="222"/>
      <c r="D6" s="223"/>
      <c r="E6" s="96" t="s">
        <v>7</v>
      </c>
      <c r="F6" s="97"/>
      <c r="G6" s="96"/>
      <c r="H6" s="125" t="s">
        <v>7</v>
      </c>
      <c r="I6" s="124"/>
      <c r="J6" s="125"/>
    </row>
    <row r="7" spans="1:10" ht="41.25" customHeight="1">
      <c r="A7" s="226" t="s">
        <v>148</v>
      </c>
      <c r="B7" s="227"/>
      <c r="C7" s="227"/>
      <c r="D7" s="228"/>
      <c r="E7" s="133" t="s">
        <v>7</v>
      </c>
      <c r="F7" s="134"/>
      <c r="G7" s="133"/>
      <c r="H7" s="133"/>
      <c r="I7" s="134"/>
      <c r="J7" s="133"/>
    </row>
    <row r="8" spans="1:10" ht="32.25" customHeight="1">
      <c r="A8" s="211" t="s">
        <v>141</v>
      </c>
      <c r="B8" s="212"/>
      <c r="C8" s="212"/>
      <c r="D8" s="213"/>
      <c r="E8" s="73"/>
      <c r="F8" s="73"/>
      <c r="G8" s="73"/>
      <c r="H8" s="125" t="s">
        <v>7</v>
      </c>
      <c r="I8" s="125"/>
      <c r="J8" s="125"/>
    </row>
    <row r="9" spans="1:10" ht="19.5" customHeight="1">
      <c r="A9" s="208" t="s">
        <v>87</v>
      </c>
      <c r="B9" s="209"/>
      <c r="C9" s="209"/>
      <c r="D9" s="210"/>
      <c r="E9" s="73" t="s">
        <v>7</v>
      </c>
      <c r="F9" s="73"/>
      <c r="G9" s="73"/>
      <c r="H9" s="125" t="s">
        <v>7</v>
      </c>
      <c r="I9" s="125"/>
      <c r="J9" s="125"/>
    </row>
    <row r="10" spans="1:10" ht="19.5" customHeight="1">
      <c r="A10" s="208" t="s">
        <v>96</v>
      </c>
      <c r="B10" s="209"/>
      <c r="C10" s="209"/>
      <c r="D10" s="210"/>
      <c r="E10" s="73" t="s">
        <v>7</v>
      </c>
      <c r="F10" s="73"/>
      <c r="G10" s="73"/>
      <c r="H10" s="125" t="s">
        <v>7</v>
      </c>
      <c r="I10" s="125"/>
      <c r="J10" s="125"/>
    </row>
    <row r="11" spans="1:10" ht="41.25" customHeight="1">
      <c r="A11" s="211" t="s">
        <v>95</v>
      </c>
      <c r="B11" s="212"/>
      <c r="C11" s="212"/>
      <c r="D11" s="213"/>
      <c r="E11" s="96" t="s">
        <v>3</v>
      </c>
      <c r="F11" s="96"/>
      <c r="G11" s="96"/>
      <c r="H11" s="125" t="s">
        <v>3</v>
      </c>
      <c r="I11" s="125"/>
      <c r="J11" s="125"/>
    </row>
    <row r="12" spans="1:10" ht="36.75" customHeight="1">
      <c r="A12" s="214" t="s">
        <v>88</v>
      </c>
      <c r="B12" s="215"/>
      <c r="C12" s="215"/>
      <c r="D12" s="216"/>
      <c r="E12" s="96" t="s">
        <v>3</v>
      </c>
      <c r="F12" s="96"/>
      <c r="G12" s="96"/>
      <c r="H12" s="125" t="s">
        <v>3</v>
      </c>
      <c r="I12" s="125"/>
      <c r="J12" s="125"/>
    </row>
    <row r="13" spans="1:10" ht="19.5" customHeight="1">
      <c r="A13" s="208" t="s">
        <v>93</v>
      </c>
      <c r="B13" s="209"/>
      <c r="C13" s="209"/>
      <c r="D13" s="210"/>
      <c r="E13" s="96" t="s">
        <v>3</v>
      </c>
      <c r="F13" s="96"/>
      <c r="G13" s="96"/>
      <c r="H13" s="125" t="s">
        <v>3</v>
      </c>
      <c r="I13" s="125"/>
      <c r="J13" s="125"/>
    </row>
    <row r="14" spans="1:10" ht="42.75" customHeight="1">
      <c r="A14" s="214" t="s">
        <v>89</v>
      </c>
      <c r="B14" s="215"/>
      <c r="C14" s="215"/>
      <c r="D14" s="216"/>
      <c r="E14" s="96" t="s">
        <v>3</v>
      </c>
      <c r="F14" s="96"/>
      <c r="G14" s="96"/>
      <c r="H14" s="125" t="s">
        <v>3</v>
      </c>
      <c r="I14" s="125"/>
      <c r="J14" s="125"/>
    </row>
    <row r="15" spans="1:10" ht="42.75" customHeight="1">
      <c r="A15" s="214" t="s">
        <v>94</v>
      </c>
      <c r="B15" s="215"/>
      <c r="C15" s="215"/>
      <c r="D15" s="216"/>
      <c r="E15" s="96" t="s">
        <v>3</v>
      </c>
      <c r="F15" s="96"/>
      <c r="G15" s="96"/>
      <c r="H15" s="125" t="s">
        <v>3</v>
      </c>
      <c r="I15" s="125"/>
      <c r="J15" s="125"/>
    </row>
    <row r="16" spans="1:10" ht="42.75" customHeight="1">
      <c r="A16" s="214" t="s">
        <v>92</v>
      </c>
      <c r="B16" s="215"/>
      <c r="C16" s="215"/>
      <c r="D16" s="216"/>
      <c r="E16" s="96" t="s">
        <v>3</v>
      </c>
      <c r="F16" s="96"/>
      <c r="G16" s="96"/>
      <c r="H16" s="125" t="s">
        <v>3</v>
      </c>
      <c r="I16" s="125"/>
      <c r="J16" s="125"/>
    </row>
    <row r="17" spans="1:10" ht="42.75" customHeight="1">
      <c r="A17" s="214" t="s">
        <v>91</v>
      </c>
      <c r="B17" s="215"/>
      <c r="C17" s="215"/>
      <c r="D17" s="216"/>
      <c r="E17" s="96" t="s">
        <v>3</v>
      </c>
      <c r="F17" s="96"/>
      <c r="G17" s="96"/>
      <c r="H17" s="125" t="s">
        <v>3</v>
      </c>
      <c r="I17" s="125"/>
      <c r="J17" s="125"/>
    </row>
    <row r="18" spans="1:10" ht="19.5" customHeight="1">
      <c r="A18" s="208" t="s">
        <v>90</v>
      </c>
      <c r="B18" s="209"/>
      <c r="C18" s="209"/>
      <c r="D18" s="210"/>
      <c r="E18" s="73" t="s">
        <v>7</v>
      </c>
      <c r="F18" s="73"/>
      <c r="G18" s="73"/>
      <c r="H18" s="125" t="s">
        <v>7</v>
      </c>
      <c r="I18" s="125"/>
      <c r="J18" s="125"/>
    </row>
    <row r="19" spans="1:7" ht="19.5" customHeight="1">
      <c r="A19" s="91"/>
      <c r="B19" s="91"/>
      <c r="C19" s="91"/>
      <c r="D19" s="91"/>
      <c r="E19" s="90"/>
      <c r="F19" s="90"/>
      <c r="G19" s="90"/>
    </row>
    <row r="20" spans="1:2" ht="15">
      <c r="A20" s="74"/>
      <c r="B20" s="74"/>
    </row>
    <row r="21" spans="1:7" ht="15">
      <c r="A21" s="75"/>
      <c r="B21" s="75"/>
      <c r="C21" s="206" t="s">
        <v>15</v>
      </c>
      <c r="D21" s="207"/>
      <c r="E21" s="206" t="s">
        <v>16</v>
      </c>
      <c r="F21" s="207"/>
      <c r="G21" s="76" t="s">
        <v>19</v>
      </c>
    </row>
    <row r="22" spans="1:7" ht="15">
      <c r="A22" s="75"/>
      <c r="B22" s="75"/>
      <c r="C22" s="224" t="str">
        <f>+E4</f>
        <v>Sanambiente SAS</v>
      </c>
      <c r="D22" s="219"/>
      <c r="E22" s="225" t="s">
        <v>3</v>
      </c>
      <c r="F22" s="219"/>
      <c r="G22" s="70"/>
    </row>
    <row r="23" spans="1:7" ht="15">
      <c r="A23" s="75"/>
      <c r="B23" s="75"/>
      <c r="C23" s="224" t="str">
        <f>+H4</f>
        <v>HACH COLOMBIA SAS</v>
      </c>
      <c r="D23" s="219"/>
      <c r="E23" s="225" t="s">
        <v>3</v>
      </c>
      <c r="F23" s="219"/>
      <c r="G23" s="70"/>
    </row>
    <row r="24" spans="1:7" ht="15">
      <c r="A24" s="75"/>
      <c r="B24" s="75"/>
      <c r="C24" s="92"/>
      <c r="D24" s="90"/>
      <c r="E24" s="93"/>
      <c r="F24" s="90"/>
      <c r="G24" s="94"/>
    </row>
    <row r="27" spans="1:4" ht="15" customHeight="1">
      <c r="A27" s="217" t="s">
        <v>153</v>
      </c>
      <c r="B27" s="217"/>
      <c r="C27" s="217"/>
      <c r="D27" s="75"/>
    </row>
    <row r="28" spans="1:4" ht="15">
      <c r="A28" s="204" t="str">
        <f>+'EXPERIENCIA ESPECIFICA'!A15</f>
        <v>MARÍA ISABEL LÓPEZ MARTÍNEZ</v>
      </c>
      <c r="B28" s="204"/>
      <c r="C28" s="204"/>
      <c r="D28" s="77"/>
    </row>
    <row r="29" spans="1:4" ht="15">
      <c r="A29" s="205" t="s">
        <v>6</v>
      </c>
      <c r="B29" s="205"/>
      <c r="C29" s="205"/>
      <c r="D29" s="78"/>
    </row>
    <row r="30" spans="1:4" ht="15">
      <c r="A30" s="205" t="s">
        <v>4</v>
      </c>
      <c r="B30" s="205"/>
      <c r="C30" s="205"/>
      <c r="D30" s="78"/>
    </row>
  </sheetData>
  <sheetProtection/>
  <mergeCells count="28">
    <mergeCell ref="A8:D8"/>
    <mergeCell ref="H4:J4"/>
    <mergeCell ref="C23:D23"/>
    <mergeCell ref="E23:F23"/>
    <mergeCell ref="E21:F21"/>
    <mergeCell ref="C22:D22"/>
    <mergeCell ref="E22:F22"/>
    <mergeCell ref="A7:D7"/>
    <mergeCell ref="A1:G1"/>
    <mergeCell ref="E4:G4"/>
    <mergeCell ref="B2:G2"/>
    <mergeCell ref="A4:D5"/>
    <mergeCell ref="A6:D6"/>
    <mergeCell ref="A28:C28"/>
    <mergeCell ref="A29:C29"/>
    <mergeCell ref="A30:C30"/>
    <mergeCell ref="C21:D21"/>
    <mergeCell ref="A9:D9"/>
    <mergeCell ref="A10:D10"/>
    <mergeCell ref="A11:D11"/>
    <mergeCell ref="A12:D12"/>
    <mergeCell ref="A14:D14"/>
    <mergeCell ref="A15:D15"/>
    <mergeCell ref="A16:D16"/>
    <mergeCell ref="A17:D17"/>
    <mergeCell ref="A18:D18"/>
    <mergeCell ref="A13:D13"/>
    <mergeCell ref="A27:C27"/>
  </mergeCells>
  <printOptions/>
  <pageMargins left="0.7086614173228347" right="0.7086614173228347" top="0.7480314960629921" bottom="0.7480314960629921" header="0.31496062992125984" footer="0.31496062992125984"/>
  <pageSetup fitToHeight="1" fitToWidth="1" horizontalDpi="600" verticalDpi="600" orientation="portrait" scale="37" r:id="rId2"/>
  <headerFooter>
    <oddHeader>&amp;CINFORME DEL EVALUADOR COMPONENTE TÉCNICO&amp;RPágina &amp;P de 
&amp;N
</oddHeader>
  </headerFooter>
  <drawing r:id="rId1"/>
</worksheet>
</file>

<file path=xl/worksheets/sheet6.xml><?xml version="1.0" encoding="utf-8"?>
<worksheet xmlns="http://schemas.openxmlformats.org/spreadsheetml/2006/main" xmlns:r="http://schemas.openxmlformats.org/officeDocument/2006/relationships">
  <dimension ref="B4:S26"/>
  <sheetViews>
    <sheetView zoomScale="70" zoomScaleNormal="70" zoomScalePageLayoutView="0" workbookViewId="0" topLeftCell="H1">
      <selection activeCell="O9" sqref="O9"/>
    </sheetView>
  </sheetViews>
  <sheetFormatPr defaultColWidth="11.421875" defaultRowHeight="15"/>
  <cols>
    <col min="2" max="2" width="16.57421875" style="0" customWidth="1"/>
    <col min="3" max="3" width="55.28125" style="0" customWidth="1"/>
    <col min="4" max="4" width="9.140625" style="0" bestFit="1" customWidth="1"/>
    <col min="5" max="5" width="11.8515625" style="0" bestFit="1" customWidth="1"/>
    <col min="6" max="6" width="19.140625" style="0" bestFit="1" customWidth="1"/>
    <col min="7" max="7" width="17.28125" style="0" bestFit="1" customWidth="1"/>
    <col min="8" max="8" width="16.57421875" style="0" customWidth="1"/>
    <col min="9" max="9" width="55.28125" style="0" customWidth="1"/>
    <col min="10" max="10" width="9.140625" style="0" bestFit="1" customWidth="1"/>
    <col min="11" max="11" width="11.8515625" style="0" bestFit="1" customWidth="1"/>
    <col min="12" max="12" width="19.140625" style="0" bestFit="1" customWidth="1"/>
    <col min="13" max="13" width="17.28125" style="0" bestFit="1" customWidth="1"/>
    <col min="14" max="14" width="16.57421875" style="0" customWidth="1"/>
    <col min="15" max="15" width="55.28125" style="0" customWidth="1"/>
    <col min="16" max="16" width="9.140625" style="0" bestFit="1" customWidth="1"/>
    <col min="17" max="17" width="11.8515625" style="0" bestFit="1" customWidth="1"/>
    <col min="18" max="18" width="19.140625" style="0" bestFit="1" customWidth="1"/>
    <col min="19" max="19" width="17.28125" style="0" bestFit="1" customWidth="1"/>
  </cols>
  <sheetData>
    <row r="4" spans="2:19" ht="14.25" customHeight="1">
      <c r="B4" s="234"/>
      <c r="C4" s="238" t="s">
        <v>111</v>
      </c>
      <c r="D4" s="238"/>
      <c r="E4" s="238"/>
      <c r="F4" s="238"/>
      <c r="G4" s="238"/>
      <c r="H4" s="238"/>
      <c r="I4" s="238"/>
      <c r="J4" s="238"/>
      <c r="K4" s="238"/>
      <c r="L4" s="238"/>
      <c r="M4" s="238"/>
      <c r="N4" s="238"/>
      <c r="O4" s="238"/>
      <c r="P4" s="238"/>
      <c r="Q4" s="238"/>
      <c r="R4" s="238"/>
      <c r="S4" s="238"/>
    </row>
    <row r="5" spans="2:19" ht="15">
      <c r="B5" s="234"/>
      <c r="C5" s="238"/>
      <c r="D5" s="238"/>
      <c r="E5" s="238"/>
      <c r="F5" s="238"/>
      <c r="G5" s="238"/>
      <c r="H5" s="238"/>
      <c r="I5" s="238"/>
      <c r="J5" s="238"/>
      <c r="K5" s="238"/>
      <c r="L5" s="238"/>
      <c r="M5" s="238"/>
      <c r="N5" s="238"/>
      <c r="O5" s="238"/>
      <c r="P5" s="238"/>
      <c r="Q5" s="238"/>
      <c r="R5" s="238"/>
      <c r="S5" s="238"/>
    </row>
    <row r="6" spans="2:19" ht="15">
      <c r="B6" s="234"/>
      <c r="C6" s="238"/>
      <c r="D6" s="238"/>
      <c r="E6" s="238"/>
      <c r="F6" s="238"/>
      <c r="G6" s="238"/>
      <c r="H6" s="238"/>
      <c r="I6" s="238"/>
      <c r="J6" s="238"/>
      <c r="K6" s="238"/>
      <c r="L6" s="238"/>
      <c r="M6" s="238"/>
      <c r="N6" s="238"/>
      <c r="O6" s="238"/>
      <c r="P6" s="238"/>
      <c r="Q6" s="238"/>
      <c r="R6" s="238"/>
      <c r="S6" s="238"/>
    </row>
    <row r="7" spans="2:19" ht="15.75" customHeight="1" thickBot="1">
      <c r="B7" s="235" t="s">
        <v>24</v>
      </c>
      <c r="C7" s="236"/>
      <c r="D7" s="236"/>
      <c r="E7" s="236"/>
      <c r="F7" s="236"/>
      <c r="G7" s="237"/>
      <c r="H7" s="235" t="s">
        <v>113</v>
      </c>
      <c r="I7" s="236"/>
      <c r="J7" s="236"/>
      <c r="K7" s="236"/>
      <c r="L7" s="236"/>
      <c r="M7" s="237"/>
      <c r="N7" s="235" t="s">
        <v>143</v>
      </c>
      <c r="O7" s="236"/>
      <c r="P7" s="236"/>
      <c r="Q7" s="236"/>
      <c r="R7" s="236"/>
      <c r="S7" s="237"/>
    </row>
    <row r="8" spans="2:19" ht="26.25" customHeight="1" thickBot="1">
      <c r="B8" s="99" t="s">
        <v>97</v>
      </c>
      <c r="C8" s="100" t="s">
        <v>98</v>
      </c>
      <c r="D8" s="101" t="s">
        <v>99</v>
      </c>
      <c r="E8" s="102" t="s">
        <v>100</v>
      </c>
      <c r="F8" s="103" t="s">
        <v>101</v>
      </c>
      <c r="G8" s="104" t="s">
        <v>102</v>
      </c>
      <c r="H8" s="99" t="s">
        <v>97</v>
      </c>
      <c r="I8" s="100" t="s">
        <v>98</v>
      </c>
      <c r="J8" s="101" t="s">
        <v>99</v>
      </c>
      <c r="K8" s="102" t="s">
        <v>100</v>
      </c>
      <c r="L8" s="103" t="s">
        <v>101</v>
      </c>
      <c r="M8" s="104" t="s">
        <v>102</v>
      </c>
      <c r="N8" s="99" t="s">
        <v>97</v>
      </c>
      <c r="O8" s="100" t="s">
        <v>98</v>
      </c>
      <c r="P8" s="101" t="s">
        <v>99</v>
      </c>
      <c r="Q8" s="102" t="s">
        <v>100</v>
      </c>
      <c r="R8" s="103" t="s">
        <v>101</v>
      </c>
      <c r="S8" s="104" t="s">
        <v>102</v>
      </c>
    </row>
    <row r="9" spans="2:19" ht="350.25" customHeight="1" thickBot="1">
      <c r="B9" s="105">
        <v>1</v>
      </c>
      <c r="C9" s="106" t="s">
        <v>107</v>
      </c>
      <c r="D9" s="107" t="s">
        <v>103</v>
      </c>
      <c r="E9" s="107">
        <v>1</v>
      </c>
      <c r="F9" s="108">
        <f>+'[1]Presupuesto oficial'!$F$5</f>
        <v>49445884.5</v>
      </c>
      <c r="G9" s="109">
        <f>F9*E9</f>
        <v>49445884.5</v>
      </c>
      <c r="H9" s="105">
        <v>1</v>
      </c>
      <c r="I9" s="106" t="s">
        <v>142</v>
      </c>
      <c r="J9" s="107" t="s">
        <v>103</v>
      </c>
      <c r="K9" s="107">
        <v>1</v>
      </c>
      <c r="L9" s="108">
        <v>40069965</v>
      </c>
      <c r="M9" s="109">
        <f>L9*K9</f>
        <v>40069965</v>
      </c>
      <c r="N9" s="105">
        <v>1</v>
      </c>
      <c r="O9" s="106" t="s">
        <v>142</v>
      </c>
      <c r="P9" s="107" t="s">
        <v>103</v>
      </c>
      <c r="Q9" s="107">
        <v>1</v>
      </c>
      <c r="R9" s="108">
        <v>49445885</v>
      </c>
      <c r="S9" s="109">
        <f>R9*Q9</f>
        <v>49445885</v>
      </c>
    </row>
    <row r="10" spans="2:19" ht="15.75" thickBot="1">
      <c r="B10" s="105">
        <v>2</v>
      </c>
      <c r="C10" s="106" t="s">
        <v>104</v>
      </c>
      <c r="D10" s="107" t="s">
        <v>103</v>
      </c>
      <c r="E10" s="107">
        <v>1</v>
      </c>
      <c r="F10" s="108">
        <f>+'[1]Presupuesto oficial'!$F$6</f>
        <v>8782446.5</v>
      </c>
      <c r="G10" s="109">
        <f>F10*E10</f>
        <v>8782446.5</v>
      </c>
      <c r="H10" s="105">
        <v>2</v>
      </c>
      <c r="I10" s="106" t="s">
        <v>104</v>
      </c>
      <c r="J10" s="107" t="s">
        <v>103</v>
      </c>
      <c r="K10" s="107">
        <v>1</v>
      </c>
      <c r="L10" s="108">
        <v>1000000</v>
      </c>
      <c r="M10" s="109">
        <f>L10*K10</f>
        <v>1000000</v>
      </c>
      <c r="N10" s="105">
        <v>2</v>
      </c>
      <c r="O10" s="106" t="s">
        <v>104</v>
      </c>
      <c r="P10" s="107" t="s">
        <v>103</v>
      </c>
      <c r="Q10" s="107">
        <v>1</v>
      </c>
      <c r="R10" s="108">
        <v>8782447</v>
      </c>
      <c r="S10" s="109">
        <f>R10*Q10</f>
        <v>8782447</v>
      </c>
    </row>
    <row r="11" spans="2:19" ht="15" customHeight="1" thickBot="1">
      <c r="B11" s="229" t="s">
        <v>105</v>
      </c>
      <c r="C11" s="230"/>
      <c r="D11" s="230"/>
      <c r="E11" s="230"/>
      <c r="F11" s="230"/>
      <c r="G11" s="110">
        <f>SUM(G9:G10)</f>
        <v>58228331</v>
      </c>
      <c r="H11" s="229" t="s">
        <v>105</v>
      </c>
      <c r="I11" s="230"/>
      <c r="J11" s="230"/>
      <c r="K11" s="230"/>
      <c r="L11" s="230"/>
      <c r="M11" s="110">
        <f>SUM(M9:M10)</f>
        <v>41069965</v>
      </c>
      <c r="N11" s="229" t="s">
        <v>105</v>
      </c>
      <c r="O11" s="230"/>
      <c r="P11" s="230"/>
      <c r="Q11" s="230"/>
      <c r="R11" s="230"/>
      <c r="S11" s="110">
        <f>SUM(S9:S10)</f>
        <v>58228332</v>
      </c>
    </row>
    <row r="12" spans="2:19" ht="15" thickBot="1">
      <c r="B12" s="229" t="s">
        <v>31</v>
      </c>
      <c r="C12" s="230"/>
      <c r="D12" s="230"/>
      <c r="E12" s="230"/>
      <c r="F12" s="230"/>
      <c r="G12" s="110">
        <f>G11*0.19</f>
        <v>11063382.89</v>
      </c>
      <c r="H12" s="229" t="s">
        <v>31</v>
      </c>
      <c r="I12" s="230"/>
      <c r="J12" s="230"/>
      <c r="K12" s="230"/>
      <c r="L12" s="230"/>
      <c r="M12" s="110">
        <f>M11*0.19</f>
        <v>7803293.35</v>
      </c>
      <c r="N12" s="229" t="s">
        <v>31</v>
      </c>
      <c r="O12" s="230"/>
      <c r="P12" s="230"/>
      <c r="Q12" s="230"/>
      <c r="R12" s="230"/>
      <c r="S12" s="110">
        <f>S11*0.19</f>
        <v>11063383.08</v>
      </c>
    </row>
    <row r="13" spans="2:19" ht="15" customHeight="1" thickBot="1">
      <c r="B13" s="229" t="s">
        <v>106</v>
      </c>
      <c r="C13" s="230"/>
      <c r="D13" s="230"/>
      <c r="E13" s="230"/>
      <c r="F13" s="230"/>
      <c r="G13" s="110">
        <f>G12+G11</f>
        <v>69291713.89</v>
      </c>
      <c r="H13" s="229" t="s">
        <v>106</v>
      </c>
      <c r="I13" s="230"/>
      <c r="J13" s="230"/>
      <c r="K13" s="230"/>
      <c r="L13" s="230"/>
      <c r="M13" s="110">
        <f>M12+M11</f>
        <v>48873258.35</v>
      </c>
      <c r="N13" s="229" t="s">
        <v>106</v>
      </c>
      <c r="O13" s="230"/>
      <c r="P13" s="230"/>
      <c r="Q13" s="230"/>
      <c r="R13" s="230"/>
      <c r="S13" s="110">
        <f>S12+S11</f>
        <v>69291715.08</v>
      </c>
    </row>
    <row r="16" spans="2:13" ht="15">
      <c r="B16" s="179" t="s">
        <v>15</v>
      </c>
      <c r="C16" s="179"/>
      <c r="D16" s="179"/>
      <c r="E16" s="179"/>
      <c r="F16" s="179"/>
      <c r="G16" s="179" t="s">
        <v>16</v>
      </c>
      <c r="H16" s="179"/>
      <c r="I16" s="179"/>
      <c r="J16" s="179" t="s">
        <v>19</v>
      </c>
      <c r="K16" s="179"/>
      <c r="L16" s="179"/>
      <c r="M16" s="179"/>
    </row>
    <row r="17" spans="2:13" ht="15">
      <c r="B17" s="233" t="str">
        <f>+H7</f>
        <v>SANAMBIENTE SAS </v>
      </c>
      <c r="C17" s="181"/>
      <c r="D17" s="181"/>
      <c r="E17" s="181"/>
      <c r="F17" s="181"/>
      <c r="G17" s="181" t="s">
        <v>7</v>
      </c>
      <c r="H17" s="181"/>
      <c r="I17" s="181"/>
      <c r="J17" s="181"/>
      <c r="K17" s="181"/>
      <c r="L17" s="181"/>
      <c r="M17" s="181"/>
    </row>
    <row r="18" spans="2:13" ht="15">
      <c r="B18" s="233" t="str">
        <f>+N7</f>
        <v>HACH COLOMBIA SAS</v>
      </c>
      <c r="C18" s="181"/>
      <c r="D18" s="181"/>
      <c r="E18" s="181"/>
      <c r="F18" s="181"/>
      <c r="G18" s="181" t="s">
        <v>3</v>
      </c>
      <c r="H18" s="181"/>
      <c r="I18" s="181"/>
      <c r="J18" s="181"/>
      <c r="K18" s="181"/>
      <c r="L18" s="181"/>
      <c r="M18" s="181"/>
    </row>
    <row r="21" spans="2:16" ht="15">
      <c r="B21" s="79"/>
      <c r="C21" s="79"/>
      <c r="D21" s="79"/>
      <c r="E21" s="79"/>
      <c r="F21" s="79"/>
      <c r="G21" s="49"/>
      <c r="H21" s="49"/>
      <c r="I21" s="49"/>
      <c r="J21" s="79"/>
      <c r="K21" s="79"/>
      <c r="L21" s="232"/>
      <c r="M21" s="232"/>
      <c r="N21" s="232"/>
      <c r="O21" s="232"/>
      <c r="P21" s="232"/>
    </row>
    <row r="22" spans="2:16" ht="15">
      <c r="B22" s="98"/>
      <c r="C22" s="98"/>
      <c r="D22" s="98"/>
      <c r="E22" s="98"/>
      <c r="F22" s="98"/>
      <c r="G22" s="98"/>
      <c r="H22" s="62"/>
      <c r="I22" s="62"/>
      <c r="J22" s="98"/>
      <c r="K22" s="98"/>
      <c r="L22" s="178"/>
      <c r="M22" s="178"/>
      <c r="N22" s="178"/>
      <c r="O22" s="178"/>
      <c r="P22" s="178"/>
    </row>
    <row r="23" spans="2:16" ht="15" customHeight="1">
      <c r="B23" s="231"/>
      <c r="C23" s="231"/>
      <c r="D23" s="79"/>
      <c r="E23" s="232"/>
      <c r="F23" s="232"/>
      <c r="G23" s="232"/>
      <c r="H23" s="232"/>
      <c r="I23" s="232"/>
      <c r="J23" s="98"/>
      <c r="K23" s="98"/>
      <c r="L23" s="178"/>
      <c r="M23" s="178"/>
      <c r="N23" s="178"/>
      <c r="O23" s="178"/>
      <c r="P23" s="178"/>
    </row>
    <row r="24" spans="2:16" ht="15" customHeight="1">
      <c r="B24" s="178" t="s">
        <v>117</v>
      </c>
      <c r="C24" s="178"/>
      <c r="D24" s="98"/>
      <c r="E24" s="178" t="s">
        <v>120</v>
      </c>
      <c r="F24" s="178"/>
      <c r="G24" s="178"/>
      <c r="H24" s="178"/>
      <c r="I24" s="178"/>
      <c r="J24" s="98"/>
      <c r="K24" s="98"/>
      <c r="L24" s="178"/>
      <c r="M24" s="178"/>
      <c r="N24" s="178"/>
      <c r="O24" s="178"/>
      <c r="P24" s="178"/>
    </row>
    <row r="25" spans="2:9" ht="15" customHeight="1">
      <c r="B25" s="178" t="s">
        <v>6</v>
      </c>
      <c r="C25" s="178"/>
      <c r="D25" s="98"/>
      <c r="E25" s="178" t="s">
        <v>25</v>
      </c>
      <c r="F25" s="178"/>
      <c r="G25" s="178"/>
      <c r="H25" s="178"/>
      <c r="I25" s="178"/>
    </row>
    <row r="26" spans="2:9" ht="15" customHeight="1">
      <c r="B26" s="178" t="s">
        <v>17</v>
      </c>
      <c r="C26" s="178"/>
      <c r="D26" s="98"/>
      <c r="E26" s="178" t="s">
        <v>17</v>
      </c>
      <c r="F26" s="178"/>
      <c r="G26" s="178"/>
      <c r="H26" s="178"/>
      <c r="I26" s="178"/>
    </row>
  </sheetData>
  <sheetProtection/>
  <mergeCells count="35">
    <mergeCell ref="B4:B6"/>
    <mergeCell ref="H7:M7"/>
    <mergeCell ref="L23:P23"/>
    <mergeCell ref="B18:F18"/>
    <mergeCell ref="G18:I18"/>
    <mergeCell ref="J18:M18"/>
    <mergeCell ref="N7:S7"/>
    <mergeCell ref="N11:R11"/>
    <mergeCell ref="N12:R12"/>
    <mergeCell ref="N13:R13"/>
    <mergeCell ref="C4:S6"/>
    <mergeCell ref="H13:L13"/>
    <mergeCell ref="H12:L12"/>
    <mergeCell ref="H11:L11"/>
    <mergeCell ref="B7:G7"/>
    <mergeCell ref="B11:F11"/>
    <mergeCell ref="L24:P24"/>
    <mergeCell ref="L21:P21"/>
    <mergeCell ref="L22:P22"/>
    <mergeCell ref="B16:F16"/>
    <mergeCell ref="G16:I16"/>
    <mergeCell ref="J16:M16"/>
    <mergeCell ref="B17:F17"/>
    <mergeCell ref="G17:I17"/>
    <mergeCell ref="J17:M17"/>
    <mergeCell ref="B24:C24"/>
    <mergeCell ref="B12:F12"/>
    <mergeCell ref="B13:F13"/>
    <mergeCell ref="B25:C25"/>
    <mergeCell ref="B26:C26"/>
    <mergeCell ref="B23:C23"/>
    <mergeCell ref="E23:I23"/>
    <mergeCell ref="E24:I24"/>
    <mergeCell ref="E25:I25"/>
    <mergeCell ref="E26:I26"/>
  </mergeCells>
  <printOptions/>
  <pageMargins left="0.7" right="0.7" top="0.75" bottom="0.75" header="0.3" footer="0.3"/>
  <pageSetup fitToHeight="0" horizontalDpi="600" verticalDpi="600" orientation="landscape" scale="4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view="pageBreakPreview" zoomScaleSheetLayoutView="100" zoomScalePageLayoutView="0" workbookViewId="0" topLeftCell="A13">
      <selection activeCell="J13" sqref="J13"/>
    </sheetView>
  </sheetViews>
  <sheetFormatPr defaultColWidth="11.421875" defaultRowHeight="15"/>
  <cols>
    <col min="1" max="2" width="18.8515625" style="44" customWidth="1"/>
    <col min="3" max="3" width="9.7109375" style="44" customWidth="1"/>
    <col min="4" max="5" width="18.8515625" style="44" customWidth="1"/>
    <col min="6" max="6" width="10.7109375" style="44" customWidth="1"/>
    <col min="7" max="16384" width="11.421875" style="44" customWidth="1"/>
  </cols>
  <sheetData>
    <row r="1" spans="1:9" ht="81.75" customHeight="1">
      <c r="A1" s="127"/>
      <c r="B1" s="249" t="s">
        <v>112</v>
      </c>
      <c r="C1" s="249"/>
      <c r="D1" s="249"/>
      <c r="E1" s="249"/>
      <c r="F1" s="249"/>
      <c r="G1" s="249"/>
      <c r="H1" s="249"/>
      <c r="I1" s="249"/>
    </row>
    <row r="2" spans="1:9" ht="24.75" customHeight="1">
      <c r="A2" s="248" t="s">
        <v>26</v>
      </c>
      <c r="B2" s="249"/>
      <c r="C2" s="249"/>
      <c r="D2" s="249"/>
      <c r="E2" s="249"/>
      <c r="F2" s="249"/>
      <c r="G2" s="249"/>
      <c r="H2" s="249"/>
      <c r="I2" s="249"/>
    </row>
    <row r="3" spans="1:9" ht="84" customHeight="1">
      <c r="A3" s="246" t="s">
        <v>57</v>
      </c>
      <c r="B3" s="247"/>
      <c r="C3" s="247"/>
      <c r="D3" s="247"/>
      <c r="E3" s="247"/>
      <c r="F3" s="247"/>
      <c r="G3" s="247"/>
      <c r="H3" s="247"/>
      <c r="I3" s="247"/>
    </row>
    <row r="4" spans="1:9" ht="65.25" customHeight="1">
      <c r="A4" s="246" t="s">
        <v>54</v>
      </c>
      <c r="B4" s="247"/>
      <c r="C4" s="247"/>
      <c r="D4" s="247"/>
      <c r="E4" s="247"/>
      <c r="F4" s="247"/>
      <c r="G4" s="247"/>
      <c r="H4" s="247"/>
      <c r="I4" s="247"/>
    </row>
    <row r="5" spans="1:9" ht="15">
      <c r="A5" s="126"/>
      <c r="B5" s="126"/>
      <c r="C5" s="126"/>
      <c r="D5" s="126"/>
      <c r="E5" s="126"/>
      <c r="F5" s="126"/>
      <c r="G5" s="128"/>
      <c r="H5" s="128"/>
      <c r="I5" s="128"/>
    </row>
    <row r="6" spans="1:9" ht="42.75" customHeight="1">
      <c r="A6" s="252" t="s">
        <v>15</v>
      </c>
      <c r="B6" s="252"/>
      <c r="C6" s="252"/>
      <c r="D6" s="129" t="s">
        <v>55</v>
      </c>
      <c r="E6" s="129" t="s">
        <v>32</v>
      </c>
      <c r="F6" s="252" t="s">
        <v>27</v>
      </c>
      <c r="G6" s="252"/>
      <c r="H6" s="250" t="s">
        <v>56</v>
      </c>
      <c r="I6" s="251"/>
    </row>
    <row r="7" spans="1:9" ht="15">
      <c r="A7" s="250" t="s">
        <v>71</v>
      </c>
      <c r="B7" s="254"/>
      <c r="C7" s="251"/>
      <c r="D7" s="132">
        <v>90</v>
      </c>
      <c r="E7" s="131" t="s">
        <v>33</v>
      </c>
      <c r="F7" s="250">
        <v>90</v>
      </c>
      <c r="G7" s="251"/>
      <c r="H7" s="250">
        <v>1</v>
      </c>
      <c r="I7" s="251"/>
    </row>
    <row r="8" spans="1:9" ht="15">
      <c r="A8" s="252" t="s">
        <v>143</v>
      </c>
      <c r="B8" s="252"/>
      <c r="C8" s="252"/>
      <c r="D8" s="132">
        <v>70</v>
      </c>
      <c r="E8" s="130" t="s">
        <v>33</v>
      </c>
      <c r="F8" s="252">
        <v>70</v>
      </c>
      <c r="G8" s="252"/>
      <c r="H8" s="252">
        <v>2</v>
      </c>
      <c r="I8" s="252"/>
    </row>
    <row r="9" spans="1:9" ht="15.75" customHeight="1">
      <c r="A9" s="253" t="s">
        <v>28</v>
      </c>
      <c r="B9" s="253"/>
      <c r="C9" s="253"/>
      <c r="D9" s="253"/>
      <c r="E9" s="253"/>
      <c r="F9" s="253"/>
      <c r="G9" s="253"/>
      <c r="H9" s="253"/>
      <c r="I9" s="253"/>
    </row>
    <row r="10" spans="1:9" ht="55.5" customHeight="1">
      <c r="A10" s="241" t="s">
        <v>149</v>
      </c>
      <c r="B10" s="241"/>
      <c r="C10" s="241"/>
      <c r="D10" s="241"/>
      <c r="E10" s="241"/>
      <c r="F10" s="241"/>
      <c r="G10" s="241"/>
      <c r="H10" s="241"/>
      <c r="I10" s="241"/>
    </row>
    <row r="11" spans="1:9" ht="50.25" customHeight="1">
      <c r="A11" s="241" t="s">
        <v>150</v>
      </c>
      <c r="B11" s="241"/>
      <c r="C11" s="241"/>
      <c r="D11" s="241"/>
      <c r="E11" s="241"/>
      <c r="F11" s="241"/>
      <c r="G11" s="241"/>
      <c r="H11" s="241"/>
      <c r="I11" s="241"/>
    </row>
    <row r="12" spans="1:9" ht="40.5" customHeight="1">
      <c r="A12" s="241" t="s">
        <v>146</v>
      </c>
      <c r="B12" s="241"/>
      <c r="C12" s="241"/>
      <c r="D12" s="241"/>
      <c r="E12" s="241"/>
      <c r="F12" s="241"/>
      <c r="G12" s="241"/>
      <c r="H12" s="241"/>
      <c r="I12" s="241"/>
    </row>
    <row r="13" spans="1:9" ht="41.25" customHeight="1">
      <c r="A13" s="241" t="s">
        <v>151</v>
      </c>
      <c r="B13" s="241"/>
      <c r="C13" s="241"/>
      <c r="D13" s="241"/>
      <c r="E13" s="241"/>
      <c r="F13" s="241"/>
      <c r="G13" s="241"/>
      <c r="H13" s="241"/>
      <c r="I13" s="241"/>
    </row>
    <row r="14" spans="1:9" ht="39" customHeight="1">
      <c r="A14" s="240" t="s">
        <v>152</v>
      </c>
      <c r="B14" s="240"/>
      <c r="C14" s="240"/>
      <c r="D14" s="240"/>
      <c r="E14" s="240"/>
      <c r="F14" s="240"/>
      <c r="G14" s="240"/>
      <c r="H14" s="240"/>
      <c r="I14" s="240"/>
    </row>
    <row r="15" spans="1:6" ht="15">
      <c r="A15" s="49"/>
      <c r="B15" s="49"/>
      <c r="C15" s="49"/>
      <c r="D15" s="49"/>
      <c r="E15" s="49"/>
      <c r="F15" s="49"/>
    </row>
    <row r="16" spans="1:7" ht="15.75" customHeight="1">
      <c r="A16" s="243"/>
      <c r="B16" s="243"/>
      <c r="C16" s="49"/>
      <c r="D16" s="244"/>
      <c r="E16" s="244"/>
      <c r="F16" s="49"/>
      <c r="G16" s="44" t="s">
        <v>121</v>
      </c>
    </row>
    <row r="17" spans="1:10" ht="20.25" customHeight="1">
      <c r="A17" s="245" t="s">
        <v>119</v>
      </c>
      <c r="B17" s="245"/>
      <c r="C17" s="126"/>
      <c r="D17" s="245" t="s">
        <v>117</v>
      </c>
      <c r="E17" s="245"/>
      <c r="F17" s="126"/>
      <c r="G17" s="239" t="s">
        <v>120</v>
      </c>
      <c r="H17" s="239"/>
      <c r="I17" s="239"/>
      <c r="J17" s="239"/>
    </row>
    <row r="18" spans="1:10" ht="20.25" customHeight="1">
      <c r="A18" s="242" t="s">
        <v>43</v>
      </c>
      <c r="B18" s="242"/>
      <c r="C18" s="126"/>
      <c r="D18" s="242" t="s">
        <v>6</v>
      </c>
      <c r="E18" s="242"/>
      <c r="F18" s="126"/>
      <c r="G18" s="239" t="s">
        <v>25</v>
      </c>
      <c r="H18" s="239"/>
      <c r="I18" s="239"/>
      <c r="J18" s="239"/>
    </row>
    <row r="19" spans="1:10" ht="20.25" customHeight="1">
      <c r="A19" s="242" t="s">
        <v>17</v>
      </c>
      <c r="B19" s="242"/>
      <c r="C19" s="126"/>
      <c r="D19" s="242" t="s">
        <v>17</v>
      </c>
      <c r="E19" s="242"/>
      <c r="F19" s="126"/>
      <c r="G19" s="239" t="s">
        <v>17</v>
      </c>
      <c r="H19" s="239"/>
      <c r="I19" s="239"/>
      <c r="J19" s="239"/>
    </row>
    <row r="20" spans="1:6" ht="15">
      <c r="A20" s="49"/>
      <c r="B20" s="49"/>
      <c r="C20" s="49"/>
      <c r="D20" s="49"/>
      <c r="E20" s="49"/>
      <c r="F20" s="49"/>
    </row>
    <row r="21" spans="1:6" ht="15">
      <c r="A21" s="49"/>
      <c r="B21" s="49"/>
      <c r="C21" s="49"/>
      <c r="D21" s="49"/>
      <c r="E21" s="49"/>
      <c r="F21" s="49"/>
    </row>
    <row r="22" spans="1:6" ht="15">
      <c r="A22" s="49"/>
      <c r="B22" s="49"/>
      <c r="C22" s="49"/>
      <c r="D22" s="49"/>
      <c r="E22" s="49"/>
      <c r="F22" s="49"/>
    </row>
    <row r="23" spans="1:6" ht="15">
      <c r="A23" s="49"/>
      <c r="B23" s="49"/>
      <c r="C23" s="49"/>
      <c r="D23" s="49"/>
      <c r="E23" s="49"/>
      <c r="F23" s="49"/>
    </row>
    <row r="24" spans="1:6" ht="15">
      <c r="A24" s="49"/>
      <c r="B24" s="49"/>
      <c r="C24" s="49"/>
      <c r="D24" s="49"/>
      <c r="E24" s="49"/>
      <c r="F24" s="49"/>
    </row>
    <row r="25" spans="1:6" ht="15">
      <c r="A25" s="49"/>
      <c r="B25" s="49"/>
      <c r="C25" s="49"/>
      <c r="D25" s="49"/>
      <c r="E25" s="49"/>
      <c r="F25" s="49"/>
    </row>
    <row r="26" spans="1:6" ht="15">
      <c r="A26" s="49"/>
      <c r="B26" s="49"/>
      <c r="C26" s="49"/>
      <c r="D26" s="49"/>
      <c r="E26" s="49"/>
      <c r="F26" s="49"/>
    </row>
    <row r="27" spans="1:6" ht="15">
      <c r="A27" s="49"/>
      <c r="B27" s="49"/>
      <c r="C27" s="49"/>
      <c r="D27" s="49"/>
      <c r="E27" s="49"/>
      <c r="F27" s="49"/>
    </row>
    <row r="28" spans="1:6" ht="15">
      <c r="A28" s="49"/>
      <c r="B28" s="49"/>
      <c r="C28" s="49"/>
      <c r="D28" s="49"/>
      <c r="E28" s="49"/>
      <c r="F28" s="49"/>
    </row>
    <row r="29" spans="1:6" ht="15">
      <c r="A29" s="49"/>
      <c r="B29" s="49"/>
      <c r="C29" s="49"/>
      <c r="D29" s="49"/>
      <c r="E29" s="49"/>
      <c r="F29" s="49"/>
    </row>
    <row r="30" spans="1:6" ht="15">
      <c r="A30" s="49"/>
      <c r="B30" s="49"/>
      <c r="C30" s="49"/>
      <c r="D30" s="49"/>
      <c r="E30" s="49"/>
      <c r="F30" s="49"/>
    </row>
    <row r="31" spans="1:6" ht="15">
      <c r="A31" s="49"/>
      <c r="B31" s="49"/>
      <c r="C31" s="49"/>
      <c r="D31" s="49"/>
      <c r="E31" s="49"/>
      <c r="F31" s="49"/>
    </row>
    <row r="32" spans="1:6" ht="15">
      <c r="A32" s="49"/>
      <c r="B32" s="49"/>
      <c r="C32" s="49"/>
      <c r="D32" s="49"/>
      <c r="E32" s="49"/>
      <c r="F32" s="49"/>
    </row>
    <row r="33" spans="1:6" ht="15">
      <c r="A33" s="49"/>
      <c r="B33" s="49"/>
      <c r="C33" s="49"/>
      <c r="D33" s="49"/>
      <c r="E33" s="49"/>
      <c r="F33" s="49"/>
    </row>
  </sheetData>
  <sheetProtection/>
  <mergeCells count="30">
    <mergeCell ref="A12:I12"/>
    <mergeCell ref="A11:I11"/>
    <mergeCell ref="A10:I10"/>
    <mergeCell ref="A9:I9"/>
    <mergeCell ref="A4:I4"/>
    <mergeCell ref="A8:C8"/>
    <mergeCell ref="H8:I8"/>
    <mergeCell ref="F8:G8"/>
    <mergeCell ref="A7:C7"/>
    <mergeCell ref="F7:G7"/>
    <mergeCell ref="H7:I7"/>
    <mergeCell ref="A3:I3"/>
    <mergeCell ref="A2:I2"/>
    <mergeCell ref="B1:I1"/>
    <mergeCell ref="H6:I6"/>
    <mergeCell ref="F6:G6"/>
    <mergeCell ref="A6:C6"/>
    <mergeCell ref="G17:J17"/>
    <mergeCell ref="G18:J18"/>
    <mergeCell ref="G19:J19"/>
    <mergeCell ref="A14:I14"/>
    <mergeCell ref="A13:I13"/>
    <mergeCell ref="A18:B18"/>
    <mergeCell ref="D18:E18"/>
    <mergeCell ref="A19:B19"/>
    <mergeCell ref="D19:E19"/>
    <mergeCell ref="A16:B16"/>
    <mergeCell ref="D16:E16"/>
    <mergeCell ref="D17:E17"/>
    <mergeCell ref="A17:B17"/>
  </mergeCells>
  <printOptions/>
  <pageMargins left="1.1023622047244095" right="0.7086614173228347" top="0.7480314960629921" bottom="0.7480314960629921" header="0.31496062992125984" footer="0.31496062992125984"/>
  <pageSetup fitToHeight="0" fitToWidth="1"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Lucía Montoya Morales</dc:creator>
  <cp:keywords/>
  <dc:description/>
  <cp:lastModifiedBy>Usuario</cp:lastModifiedBy>
  <cp:lastPrinted>2022-04-27T22:40:51Z</cp:lastPrinted>
  <dcterms:created xsi:type="dcterms:W3CDTF">2021-12-20T21:40:06Z</dcterms:created>
  <dcterms:modified xsi:type="dcterms:W3CDTF">2022-04-28T15:16:32Z</dcterms:modified>
  <cp:category/>
  <cp:version/>
  <cp:contentType/>
  <cp:contentStatus/>
</cp:coreProperties>
</file>